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updateLinks="never" codeName="ThisWorkbook"/>
  <workbookProtection workbookPassword="93E8" lockStructure="1"/>
  <bookViews>
    <workbookView xWindow="9660" yWindow="480" windowWidth="16020" windowHeight="12930" tabRatio="912" activeTab="1"/>
  </bookViews>
  <sheets>
    <sheet name="Instructions" sheetId="1" r:id="rId1"/>
    <sheet name="Menu" sheetId="2" r:id="rId2"/>
    <sheet name="Cover Sheet" sheetId="3" r:id="rId3"/>
    <sheet name="Worksheet" sheetId="4" r:id="rId4"/>
    <sheet name="Innovation" sheetId="6" r:id="rId5"/>
    <sheet name="Inspection Notes" sheetId="7" r:id="rId6"/>
    <sheet name="Test Sheet" sheetId="8" r:id="rId7"/>
    <sheet name="EarthCraft Sponsor Information" sheetId="9" state="hidden" r:id="rId8"/>
    <sheet name="Refrigerant Charge Test " sheetId="10" r:id="rId9"/>
    <sheet name="-" sheetId="11" state="hidden" r:id="rId10"/>
  </sheets>
  <externalReferences>
    <externalReference r:id="rId11"/>
  </externalReferences>
  <definedNames>
    <definedName name="_xlnm._FilterDatabase" localSheetId="3" hidden="1">Worksheet!$J$1:$J$483</definedName>
    <definedName name="Check3" localSheetId="8">'Refrigerant Charge Test '!#REF!</definedName>
    <definedName name="Check3" localSheetId="6">'Test Sheet'!#REF!</definedName>
    <definedName name="DU_1__PRODUCTS_AND_APPLICATIONS" localSheetId="7">#REF!</definedName>
    <definedName name="DU_1__PRODUCTS_AND_APPLICATIONS">Worksheet!$C$90:$G$90</definedName>
    <definedName name="DURABILITY_AND_MOISTURE_MANAGEMENT__DU" localSheetId="7">#REF!</definedName>
    <definedName name="DURABILITY_AND_MOISTURE_MANAGEMENT__DU">Worksheet!$C$89:$G$89</definedName>
    <definedName name="Install_air_conditioner_condensing_unit_pad" localSheetId="7">#REF!</definedName>
    <definedName name="Install_air_conditioner_condensing_unit_pad">Worksheet!$C$89:$C$103</definedName>
    <definedName name="mmm" localSheetId="7">#REF!</definedName>
    <definedName name="mmm">#REF!</definedName>
    <definedName name="nmnn" localSheetId="7">#REF!</definedName>
    <definedName name="nmnn">#REF!</definedName>
    <definedName name="NNN" localSheetId="7">#REF!</definedName>
    <definedName name="NNN">#REF!</definedName>
    <definedName name="_xlnm.Print_Area" localSheetId="2">'Cover Sheet'!$A$1:$K$40</definedName>
    <definedName name="_xlnm.Print_Area" localSheetId="4">Innovation!$B$2:$H$89</definedName>
    <definedName name="_xlnm.Print_Area" localSheetId="5">'Inspection Notes'!$A$1:$J$28</definedName>
    <definedName name="_xlnm.Print_Area" localSheetId="1">Menu!$A$1:$L$31</definedName>
    <definedName name="_xlnm.Print_Area" localSheetId="8">'Refrigerant Charge Test '!$A$1:$H$29</definedName>
    <definedName name="_xlnm.Print_Area" localSheetId="6">'Test Sheet'!$A$1:$H$51</definedName>
    <definedName name="_xlnm.Print_Titles" localSheetId="3">Worksheet!$2:$2</definedName>
    <definedName name="RE_2__ADVANCED_FRAMING_PRODUCTS" localSheetId="7">#REF!</definedName>
    <definedName name="RE_2__ADVANCED_FRAMING_PRODUCTS">Worksheet!$B$70</definedName>
    <definedName name="RE1_RESOURCE_EFFICIENT_DESIGN" localSheetId="7">#REF!</definedName>
    <definedName name="RE1_RESOURCE_EFFICIENT_DESIGN">Worksheet!$B$54</definedName>
    <definedName name="REQUIRED_AT_ALL_LEVELS" localSheetId="7">#REF!</definedName>
    <definedName name="REQUIRED_AT_ALL_LEVELS">Worksheet!$C$91:$G$91</definedName>
    <definedName name="Text2" localSheetId="8">'Refrigerant Charge Test '!#REF!</definedName>
    <definedName name="Text2" localSheetId="6">'Test Sheet'!#REF!</definedName>
    <definedName name="Text4" localSheetId="8">'Refrigerant Charge Test '!#REF!</definedName>
    <definedName name="Text4" localSheetId="6">'Test Sheet'!#REF!</definedName>
    <definedName name="Text6" localSheetId="8">'Refrigerant Charge Test '!#REF!</definedName>
    <definedName name="Text6" localSheetId="6">'Test Sheet'!#REF!</definedName>
    <definedName name="TotalHtSp" localSheetId="8">'Refrigerant Charge Test '!#REF!</definedName>
    <definedName name="TotalHtSp" localSheetId="6">'Test Sheet'!$A$7</definedName>
    <definedName name="xxx" localSheetId="7">#REF!</definedName>
    <definedName name="xxx">#REF!</definedName>
    <definedName name="Z_018AB515_AB17_4172_9F06_1432D1C49B1F_.wvu.Cols" localSheetId="2" hidden="1">'Cover Sheet'!$L:$L</definedName>
    <definedName name="Z_018AB515_AB17_4172_9F06_1432D1C49B1F_.wvu.Cols" localSheetId="7" hidden="1">'EarthCraft Sponsor Information'!$O:$V</definedName>
    <definedName name="Z_018AB515_AB17_4172_9F06_1432D1C49B1F_.wvu.Cols" localSheetId="5" hidden="1">'Inspection Notes'!$J:$J</definedName>
    <definedName name="Z_018AB515_AB17_4172_9F06_1432D1C49B1F_.wvu.Cols" localSheetId="8" hidden="1">'Refrigerant Charge Test '!$I:$I</definedName>
    <definedName name="Z_018AB515_AB17_4172_9F06_1432D1C49B1F_.wvu.Cols" localSheetId="6" hidden="1">'Test Sheet'!$I:$I</definedName>
    <definedName name="Z_018AB515_AB17_4172_9F06_1432D1C49B1F_.wvu.Cols" localSheetId="3" hidden="1">Worksheet!$L:$L</definedName>
    <definedName name="Z_018AB515_AB17_4172_9F06_1432D1C49B1F_.wvu.FilterData" localSheetId="3" hidden="1">Worksheet!$J$1:$J$483</definedName>
    <definedName name="Z_018AB515_AB17_4172_9F06_1432D1C49B1F_.wvu.PrintArea" localSheetId="2" hidden="1">'Cover Sheet'!$A$1:$K$40</definedName>
    <definedName name="Z_018AB515_AB17_4172_9F06_1432D1C49B1F_.wvu.PrintArea" localSheetId="4" hidden="1">Innovation!$B$2:$H$89</definedName>
    <definedName name="Z_018AB515_AB17_4172_9F06_1432D1C49B1F_.wvu.PrintArea" localSheetId="5" hidden="1">'Inspection Notes'!$A$1:$J$28</definedName>
    <definedName name="Z_018AB515_AB17_4172_9F06_1432D1C49B1F_.wvu.PrintArea" localSheetId="1" hidden="1">Menu!$A$1:$L$31</definedName>
    <definedName name="Z_018AB515_AB17_4172_9F06_1432D1C49B1F_.wvu.PrintArea" localSheetId="8" hidden="1">'Refrigerant Charge Test '!$A$1:$H$29</definedName>
    <definedName name="Z_018AB515_AB17_4172_9F06_1432D1C49B1F_.wvu.PrintArea" localSheetId="6" hidden="1">'Test Sheet'!$A$1:$H$51</definedName>
    <definedName name="Z_018AB515_AB17_4172_9F06_1432D1C49B1F_.wvu.PrintArea" localSheetId="3" hidden="1">Worksheet!$B$2:$H$483</definedName>
    <definedName name="Z_018AB515_AB17_4172_9F06_1432D1C49B1F_.wvu.PrintTitles" localSheetId="3" hidden="1">Worksheet!$2:$2</definedName>
    <definedName name="Z_22567D11_EBB8_4CE8_80E0_9D844DBA6A3C_.wvu.Cols" localSheetId="2" hidden="1">'Cover Sheet'!$L:$L</definedName>
    <definedName name="Z_22567D11_EBB8_4CE8_80E0_9D844DBA6A3C_.wvu.Cols" localSheetId="7" hidden="1">'EarthCraft Sponsor Information'!$O:$V</definedName>
    <definedName name="Z_22567D11_EBB8_4CE8_80E0_9D844DBA6A3C_.wvu.Cols" localSheetId="5" hidden="1">'Inspection Notes'!$J:$J</definedName>
    <definedName name="Z_22567D11_EBB8_4CE8_80E0_9D844DBA6A3C_.wvu.Cols" localSheetId="8" hidden="1">'Refrigerant Charge Test '!$I:$I</definedName>
    <definedName name="Z_22567D11_EBB8_4CE8_80E0_9D844DBA6A3C_.wvu.Cols" localSheetId="6" hidden="1">'Test Sheet'!$I:$I</definedName>
    <definedName name="Z_22567D11_EBB8_4CE8_80E0_9D844DBA6A3C_.wvu.Cols" localSheetId="3" hidden="1">Worksheet!$L:$L</definedName>
    <definedName name="Z_22567D11_EBB8_4CE8_80E0_9D844DBA6A3C_.wvu.FilterData" localSheetId="3" hidden="1">Worksheet!$J$1:$J$483</definedName>
    <definedName name="Z_22567D11_EBB8_4CE8_80E0_9D844DBA6A3C_.wvu.PrintArea" localSheetId="2" hidden="1">'Cover Sheet'!$A$1:$K$40</definedName>
    <definedName name="Z_22567D11_EBB8_4CE8_80E0_9D844DBA6A3C_.wvu.PrintArea" localSheetId="4" hidden="1">Innovation!$B$2:$H$89</definedName>
    <definedName name="Z_22567D11_EBB8_4CE8_80E0_9D844DBA6A3C_.wvu.PrintArea" localSheetId="5" hidden="1">'Inspection Notes'!$A$1:$J$28</definedName>
    <definedName name="Z_22567D11_EBB8_4CE8_80E0_9D844DBA6A3C_.wvu.PrintArea" localSheetId="1" hidden="1">Menu!$A$1:$L$31</definedName>
    <definedName name="Z_22567D11_EBB8_4CE8_80E0_9D844DBA6A3C_.wvu.PrintArea" localSheetId="8" hidden="1">'Refrigerant Charge Test '!$A$1:$H$29</definedName>
    <definedName name="Z_22567D11_EBB8_4CE8_80E0_9D844DBA6A3C_.wvu.PrintArea" localSheetId="6" hidden="1">'Test Sheet'!$A$1:$H$51</definedName>
    <definedName name="Z_22567D11_EBB8_4CE8_80E0_9D844DBA6A3C_.wvu.PrintArea" localSheetId="3" hidden="1">Worksheet!$B$2:$H$483</definedName>
    <definedName name="Z_22567D11_EBB8_4CE8_80E0_9D844DBA6A3C_.wvu.PrintTitles" localSheetId="3" hidden="1">Worksheet!$2:$2</definedName>
    <definedName name="Z_2AD44DDD_20C4_405B_8AAF_6409521CD900_.wvu.Cols" localSheetId="2" hidden="1">'Cover Sheet'!$L:$L</definedName>
    <definedName name="Z_2AD44DDD_20C4_405B_8AAF_6409521CD900_.wvu.Cols" localSheetId="7" hidden="1">'EarthCraft Sponsor Information'!$O:$V</definedName>
    <definedName name="Z_2AD44DDD_20C4_405B_8AAF_6409521CD900_.wvu.Cols" localSheetId="5" hidden="1">'Inspection Notes'!$J:$J</definedName>
    <definedName name="Z_2AD44DDD_20C4_405B_8AAF_6409521CD900_.wvu.Cols" localSheetId="8" hidden="1">'Refrigerant Charge Test '!$I:$I</definedName>
    <definedName name="Z_2AD44DDD_20C4_405B_8AAF_6409521CD900_.wvu.Cols" localSheetId="6" hidden="1">'Test Sheet'!$I:$I</definedName>
    <definedName name="Z_2AD44DDD_20C4_405B_8AAF_6409521CD900_.wvu.Cols" localSheetId="3" hidden="1">Worksheet!$L:$L</definedName>
    <definedName name="Z_2AD44DDD_20C4_405B_8AAF_6409521CD900_.wvu.FilterData" localSheetId="3" hidden="1">Worksheet!$J$1:$J$483</definedName>
    <definedName name="Z_2AD44DDD_20C4_405B_8AAF_6409521CD900_.wvu.PrintArea" localSheetId="2" hidden="1">'Cover Sheet'!$A$1:$K$40</definedName>
    <definedName name="Z_2AD44DDD_20C4_405B_8AAF_6409521CD900_.wvu.PrintArea" localSheetId="4" hidden="1">Innovation!$B$2:$H$89</definedName>
    <definedName name="Z_2AD44DDD_20C4_405B_8AAF_6409521CD900_.wvu.PrintArea" localSheetId="5" hidden="1">'Inspection Notes'!$A$1:$J$28</definedName>
    <definedName name="Z_2AD44DDD_20C4_405B_8AAF_6409521CD900_.wvu.PrintArea" localSheetId="1" hidden="1">Menu!$A$1:$L$31</definedName>
    <definedName name="Z_2AD44DDD_20C4_405B_8AAF_6409521CD900_.wvu.PrintArea" localSheetId="8" hidden="1">'Refrigerant Charge Test '!$A$1:$H$29</definedName>
    <definedName name="Z_2AD44DDD_20C4_405B_8AAF_6409521CD900_.wvu.PrintArea" localSheetId="6" hidden="1">'Test Sheet'!$A$1:$H$51</definedName>
    <definedName name="Z_2AD44DDD_20C4_405B_8AAF_6409521CD900_.wvu.PrintArea" localSheetId="3" hidden="1">Worksheet!$B$2:$H$483</definedName>
    <definedName name="Z_2AD44DDD_20C4_405B_8AAF_6409521CD900_.wvu.PrintTitles" localSheetId="3" hidden="1">Worksheet!$2:$2</definedName>
    <definedName name="Z_68EEACCF_81F3_4F65_9A07_3AC941C93613_.wvu.Cols" localSheetId="3" hidden="1">Worksheet!#REF!</definedName>
    <definedName name="Z_68EEACCF_81F3_4F65_9A07_3AC941C93613_.wvu.PrintArea" localSheetId="3" hidden="1">Worksheet!$B$2:$G$481</definedName>
    <definedName name="Z_68EEACCF_81F3_4F65_9A07_3AC941C93613_.wvu.PrintTitles" localSheetId="3" hidden="1">Worksheet!$2:$2</definedName>
    <definedName name="Z_E4E10649_538C_4491_887B_F31EC76C45E5_.wvu.Cols" localSheetId="3" hidden="1">Worksheet!#REF!</definedName>
    <definedName name="Z_E4E10649_538C_4491_887B_F31EC76C45E5_.wvu.PrintArea" localSheetId="3" hidden="1">Worksheet!$B$2:$G$481</definedName>
    <definedName name="Z_E4E10649_538C_4491_887B_F31EC76C45E5_.wvu.PrintTitles" localSheetId="3" hidden="1">Worksheet!$2:$2</definedName>
    <definedName name="Z_E4E10649_538C_4491_887B_F31EC76C45E5_.wvu.Rows" localSheetId="3" hidden="1">Worksheet!$12:$37,Worksheet!$234:$243,Worksheet!$245:$246,Worksheet!$269:$286,Worksheet!$272:$344,Worksheet!$347:$426,Worksheet!$428:$468</definedName>
  </definedNames>
  <calcPr calcId="145621" concurrentCalc="0"/>
  <customWorkbookViews>
    <customWorkbookView name="Final" guid="{22567D11-EBB8-4CE8-80E0-9D844DBA6A3C}" maximized="1" windowWidth="1920" windowHeight="874" tabRatio="829" activeSheetId="4"/>
    <customWorkbookView name="Scott Lee - Personal View" guid="{2AD44DDD-20C4-405B-8AAF-6409521CD900}" mergeInterval="0" personalView="1" maximized="1" yWindow="-4" windowWidth="1362" windowHeight="547" tabRatio="829" activeSheetId="4"/>
    <customWorkbookView name="Required- All Levels" guid="{E4E10649-538C-4491-887B-F31EC76C45E5}" maximized="1" xWindow="1" yWindow="1" windowWidth="1024" windowHeight="547" activeSheetId="4"/>
    <customWorkbookView name="Worksheet- All Lines" guid="{68EEACCF-81F3-4F65-9A07-3AC941C93613}" maximized="1" xWindow="1" yWindow="1" windowWidth="1024" windowHeight="547" activeSheetId="4"/>
    <customWorkbookView name="Paigh Bumgarner - Personal View" guid="{018AB515-AB17-4172-9F06-1432D1C49B1F}" mergeInterval="0" personalView="1" maximized="1" windowWidth="1920" windowHeight="814" tabRatio="829" activeSheetId="4"/>
  </customWorkbookViews>
</workbook>
</file>

<file path=xl/calcChain.xml><?xml version="1.0" encoding="utf-8"?>
<calcChain xmlns="http://schemas.openxmlformats.org/spreadsheetml/2006/main">
  <c r="H13" i="8" l="1"/>
  <c r="H12" i="8"/>
  <c r="F421" i="4"/>
  <c r="B359" i="4"/>
  <c r="G51" i="4"/>
  <c r="B462" i="4"/>
  <c r="F89" i="6"/>
  <c r="I26" i="3"/>
  <c r="G89" i="6"/>
  <c r="J26" i="3"/>
  <c r="G37" i="4"/>
  <c r="F37" i="4"/>
  <c r="B376" i="4"/>
  <c r="B377" i="4"/>
  <c r="B363" i="4"/>
  <c r="B426" i="4"/>
  <c r="B427" i="4"/>
  <c r="B429" i="4"/>
  <c r="B150" i="4"/>
  <c r="B151" i="4"/>
  <c r="B152" i="4"/>
  <c r="B153" i="4"/>
  <c r="B155" i="4"/>
  <c r="B157" i="4"/>
  <c r="B139" i="4"/>
  <c r="B140" i="4"/>
  <c r="B141" i="4"/>
  <c r="B143" i="4"/>
  <c r="B72" i="4"/>
  <c r="B73" i="4"/>
  <c r="B74" i="4"/>
  <c r="B58" i="4"/>
  <c r="B35" i="4"/>
  <c r="B25" i="4"/>
  <c r="B26" i="4"/>
  <c r="B27" i="4"/>
  <c r="B29" i="4"/>
  <c r="B30" i="4"/>
  <c r="B31" i="4"/>
  <c r="B32" i="4"/>
  <c r="B33" i="4"/>
  <c r="B34" i="4"/>
  <c r="B19" i="4"/>
  <c r="G29" i="8"/>
  <c r="G28" i="8"/>
  <c r="G44" i="8"/>
  <c r="F45" i="8"/>
  <c r="F44" i="8"/>
  <c r="F41" i="8"/>
  <c r="F40" i="8"/>
  <c r="H40" i="8"/>
  <c r="H27" i="10"/>
  <c r="H19" i="10"/>
  <c r="G5" i="10"/>
  <c r="E5" i="10"/>
  <c r="C5" i="10"/>
  <c r="A5" i="10"/>
  <c r="G4" i="10"/>
  <c r="E4" i="10"/>
  <c r="C4" i="10"/>
  <c r="A4" i="10"/>
  <c r="G3" i="10"/>
  <c r="E3" i="10"/>
  <c r="C3" i="10"/>
  <c r="A3" i="10"/>
  <c r="G2" i="10"/>
  <c r="E2" i="10"/>
  <c r="C2" i="10"/>
  <c r="A2" i="10"/>
  <c r="G1" i="10"/>
  <c r="E1" i="10"/>
  <c r="C1" i="10"/>
  <c r="A1" i="10"/>
  <c r="G2" i="7"/>
  <c r="G3" i="7"/>
  <c r="G4" i="7"/>
  <c r="G5" i="7"/>
  <c r="G1" i="7"/>
  <c r="G300" i="4"/>
  <c r="J22" i="3"/>
  <c r="G481" i="4"/>
  <c r="F481" i="4"/>
  <c r="I25" i="3"/>
  <c r="G463" i="4"/>
  <c r="J24" i="3"/>
  <c r="F463" i="4"/>
  <c r="I24" i="3"/>
  <c r="G421" i="4"/>
  <c r="J23" i="3"/>
  <c r="I23" i="3"/>
  <c r="F300" i="4"/>
  <c r="I22" i="3"/>
  <c r="G177" i="4"/>
  <c r="J21" i="3"/>
  <c r="F177" i="4"/>
  <c r="I21" i="3"/>
  <c r="G133" i="4"/>
  <c r="J20" i="3"/>
  <c r="F133" i="4"/>
  <c r="I20" i="3"/>
  <c r="G87" i="4"/>
  <c r="J19" i="3"/>
  <c r="F87" i="4"/>
  <c r="I19" i="3"/>
  <c r="F51" i="4"/>
  <c r="I18" i="3"/>
  <c r="J17" i="3"/>
  <c r="I17" i="3"/>
  <c r="B4" i="7"/>
  <c r="A4" i="7"/>
  <c r="E5" i="7"/>
  <c r="E4" i="7"/>
  <c r="E3" i="7"/>
  <c r="C4" i="8"/>
  <c r="A4" i="8"/>
  <c r="E5" i="8"/>
  <c r="E4" i="8"/>
  <c r="E3" i="8"/>
  <c r="G13" i="8"/>
  <c r="G12" i="8"/>
  <c r="F28" i="8"/>
  <c r="H28" i="8"/>
  <c r="B1" i="4"/>
  <c r="I25" i="7"/>
  <c r="I23" i="7"/>
  <c r="C5" i="8"/>
  <c r="C3" i="8"/>
  <c r="C2" i="8"/>
  <c r="C1" i="8"/>
  <c r="B5" i="7"/>
  <c r="B3" i="7"/>
  <c r="B2" i="7"/>
  <c r="B1" i="7"/>
  <c r="G5" i="8"/>
  <c r="G4" i="8"/>
  <c r="G3" i="8"/>
  <c r="G2" i="8"/>
  <c r="G1" i="8"/>
  <c r="B2" i="4"/>
  <c r="B23" i="3"/>
  <c r="B22" i="3"/>
  <c r="H45" i="8"/>
  <c r="H44" i="8"/>
  <c r="E2" i="8"/>
  <c r="E1" i="8"/>
  <c r="A5" i="8"/>
  <c r="A3" i="8"/>
  <c r="A2" i="8"/>
  <c r="A1" i="8"/>
  <c r="F25" i="8"/>
  <c r="H25" i="8"/>
  <c r="F29" i="8"/>
  <c r="A29" i="8"/>
  <c r="F24" i="8"/>
  <c r="H24" i="8"/>
  <c r="F13" i="8"/>
  <c r="F12" i="8"/>
  <c r="B93" i="4"/>
  <c r="B94" i="4"/>
  <c r="B98" i="4"/>
  <c r="B99" i="4"/>
  <c r="B100" i="4"/>
  <c r="B103" i="4"/>
  <c r="B104" i="4"/>
  <c r="B106" i="4"/>
  <c r="B109" i="4"/>
  <c r="B230" i="4"/>
  <c r="B231" i="4"/>
  <c r="B232" i="4"/>
  <c r="B235" i="4"/>
  <c r="B190" i="4"/>
  <c r="B191" i="4"/>
  <c r="B195" i="4"/>
  <c r="B196" i="4"/>
  <c r="B197" i="4"/>
  <c r="B205" i="4"/>
  <c r="B213" i="4"/>
  <c r="B218" i="4"/>
  <c r="B225" i="4"/>
  <c r="A5" i="7"/>
  <c r="A3" i="7"/>
  <c r="E2" i="7"/>
  <c r="A2" i="7"/>
  <c r="E1" i="7"/>
  <c r="A1" i="7"/>
  <c r="B272" i="4"/>
  <c r="B254" i="4"/>
  <c r="B183" i="4"/>
  <c r="B9" i="4"/>
  <c r="B10" i="4"/>
  <c r="B315" i="4"/>
  <c r="B316" i="4"/>
  <c r="B317" i="4"/>
  <c r="B318" i="4"/>
  <c r="C60" i="4"/>
  <c r="B25" i="3"/>
  <c r="B24" i="3"/>
  <c r="B21" i="3"/>
  <c r="B20" i="3"/>
  <c r="B19" i="3"/>
  <c r="B18" i="3"/>
  <c r="B17" i="3"/>
  <c r="B437" i="4"/>
  <c r="B442" i="4"/>
  <c r="B443" i="4"/>
  <c r="B343" i="4"/>
  <c r="B344" i="4"/>
  <c r="B250" i="4"/>
  <c r="C47" i="4"/>
  <c r="C48" i="4"/>
  <c r="C49" i="4"/>
  <c r="C50" i="4"/>
  <c r="B42" i="4"/>
  <c r="B44" i="4"/>
  <c r="B45" i="4"/>
  <c r="B116" i="4"/>
  <c r="B81" i="4"/>
  <c r="A24" i="8"/>
  <c r="A45" i="8"/>
  <c r="H29" i="8"/>
  <c r="H41" i="8"/>
  <c r="A41" i="8"/>
  <c r="A28" i="8"/>
  <c r="J25" i="3"/>
  <c r="B117" i="4"/>
  <c r="B118" i="4"/>
  <c r="B119" i="4"/>
  <c r="B120" i="4"/>
  <c r="B121" i="4"/>
  <c r="B122" i="4"/>
  <c r="B123" i="4"/>
  <c r="B124" i="4"/>
  <c r="B146" i="4"/>
  <c r="B161" i="4"/>
  <c r="A25" i="8"/>
  <c r="B345" i="4"/>
  <c r="B346" i="4"/>
  <c r="B347" i="4"/>
  <c r="B348" i="4"/>
  <c r="B378" i="4"/>
  <c r="B379" i="4"/>
  <c r="B380" i="4"/>
  <c r="B383" i="4"/>
  <c r="B385" i="4"/>
  <c r="B386" i="4"/>
  <c r="B387" i="4"/>
  <c r="F483" i="4"/>
  <c r="I27" i="3"/>
  <c r="B257" i="4"/>
  <c r="B261" i="4"/>
  <c r="B264" i="4"/>
  <c r="B265" i="4"/>
  <c r="B266" i="4"/>
  <c r="B268" i="4"/>
  <c r="B270" i="4"/>
  <c r="B351" i="4"/>
  <c r="B353" i="4"/>
  <c r="B357" i="4"/>
  <c r="G483" i="4"/>
  <c r="J18" i="3"/>
  <c r="J27" i="3"/>
</calcChain>
</file>

<file path=xl/sharedStrings.xml><?xml version="1.0" encoding="utf-8"?>
<sst xmlns="http://schemas.openxmlformats.org/spreadsheetml/2006/main" count="1797" uniqueCount="904">
  <si>
    <t>Points</t>
  </si>
  <si>
    <t>Planned</t>
  </si>
  <si>
    <t>Grind stumps and limbs for mulch</t>
  </si>
  <si>
    <t>Mill cleared logs</t>
  </si>
  <si>
    <t>Platinum</t>
  </si>
  <si>
    <t>Gold</t>
  </si>
  <si>
    <t>Certified passive solar design (25% load reduction)</t>
  </si>
  <si>
    <t xml:space="preserve">INNOVATION TOTAL </t>
  </si>
  <si>
    <t>Certified</t>
  </si>
  <si>
    <t>Project Score</t>
  </si>
  <si>
    <t>-</t>
  </si>
  <si>
    <t>Actual</t>
  </si>
  <si>
    <t>Totals</t>
  </si>
  <si>
    <t>Contact Person:</t>
  </si>
  <si>
    <t>Phone:</t>
  </si>
  <si>
    <t>House Address:</t>
  </si>
  <si>
    <t>Lot #:</t>
  </si>
  <si>
    <t>Community:</t>
  </si>
  <si>
    <t>Builder Signature</t>
  </si>
  <si>
    <t>date</t>
  </si>
  <si>
    <t>Technical Advisor Signature</t>
  </si>
  <si>
    <t>Builder Company:</t>
  </si>
  <si>
    <t>OPTIONAL AT ALL LEVELS</t>
  </si>
  <si>
    <t>On-site fuel cell or co-generation system</t>
  </si>
  <si>
    <t>A.</t>
  </si>
  <si>
    <t>B.</t>
  </si>
  <si>
    <t>Roof</t>
  </si>
  <si>
    <t>Exterior walls</t>
  </si>
  <si>
    <t>Continuous foundation termite flashing</t>
  </si>
  <si>
    <t>Paperless drywall in kitchens, baths and foundation walls</t>
  </si>
  <si>
    <t xml:space="preserve">Back-primed siding and trim                                             </t>
  </si>
  <si>
    <t>Wood</t>
  </si>
  <si>
    <t>Cardboard</t>
  </si>
  <si>
    <t>Metal</t>
  </si>
  <si>
    <t>Drywall (recycle or grind and spread on site)</t>
  </si>
  <si>
    <t>Variable speed blower</t>
  </si>
  <si>
    <t>Energy heel trusses or raised top plate</t>
  </si>
  <si>
    <t>Select one:</t>
  </si>
  <si>
    <t>Select all that apply:</t>
  </si>
  <si>
    <t>TBD</t>
  </si>
  <si>
    <t>All must comply:</t>
  </si>
  <si>
    <t>WORKSHEET TOTAL</t>
  </si>
  <si>
    <t>BE 3: INSULATION</t>
  </si>
  <si>
    <t>BE 1: AIR SEALING MEASURES</t>
  </si>
  <si>
    <t>No electric resistant heat as primary heat source</t>
  </si>
  <si>
    <t>SITE PLANNING (SP)</t>
  </si>
  <si>
    <t>CONSTRUCTION WASTE MANAGEMENT (CW)</t>
  </si>
  <si>
    <t>INDOOR AIR QUALITY (IAQ)</t>
  </si>
  <si>
    <t>IAQ 1: COMBUSTION SAFETY</t>
  </si>
  <si>
    <t>WATER EFFICIENCY (WE)</t>
  </si>
  <si>
    <t>WE 1: INDOOR WATER USE</t>
  </si>
  <si>
    <t>WE 2: OUTDOOR WATER USE</t>
  </si>
  <si>
    <t>RESOURCE EFFICIENCY (RE)</t>
  </si>
  <si>
    <t>EDUCATION AND OPERATIONS (EO)</t>
  </si>
  <si>
    <t>ED 1:  EDUCATION</t>
  </si>
  <si>
    <t>EO 2:  OPERATIONS AND MANAGEMENT</t>
  </si>
  <si>
    <t>Automatic outdoor lighting controls</t>
  </si>
  <si>
    <t>Maintain 2" clearance between wall siding and roof surface</t>
  </si>
  <si>
    <t>Certified wildlife habitat (development or lot)</t>
  </si>
  <si>
    <t>Window and door pan flashing at sills and side flashing</t>
  </si>
  <si>
    <t xml:space="preserve">Window and door head/top flashing                          </t>
  </si>
  <si>
    <t>Self-sealing bituminous membrane or equivalent at valleys and roof deck penetrations</t>
  </si>
  <si>
    <t>Detached garage or no garage</t>
  </si>
  <si>
    <t xml:space="preserve">Interior paints </t>
  </si>
  <si>
    <t>Stains and finishes on wood floors</t>
  </si>
  <si>
    <t>Sealants and adhesives</t>
  </si>
  <si>
    <t xml:space="preserve">Alternative termite treatment with no soil pretreatment   </t>
  </si>
  <si>
    <t>Sheathing</t>
  </si>
  <si>
    <t>Walls and ceilings in attached garages</t>
  </si>
  <si>
    <t xml:space="preserve">Behind tubs and showers on insulated walls   </t>
  </si>
  <si>
    <t>All exterior doors</t>
  </si>
  <si>
    <t>One system serves multiple zones, with dampers</t>
  </si>
  <si>
    <t>Zoned returns or transfer grills between zones</t>
  </si>
  <si>
    <t>No fireplaces on exterior walls</t>
  </si>
  <si>
    <t>No power roof vents</t>
  </si>
  <si>
    <t>Composting toilet</t>
  </si>
  <si>
    <t>Greywater system for toilet flushing</t>
  </si>
  <si>
    <t>Provide irrigation system layout to homeowner</t>
  </si>
  <si>
    <t>Provide operating manual to homeowner</t>
  </si>
  <si>
    <t>With instructions to use</t>
  </si>
  <si>
    <t>With instructions to use and no garbage disposal</t>
  </si>
  <si>
    <t>Solar, micro-hydro or wind electric system</t>
  </si>
  <si>
    <t>REQUIRED AT PLATINUM, OPTIONAL AT GOLD AND CERTIFIED</t>
  </si>
  <si>
    <t>Wall cavity insulation without a vapor retarder or kraft paper</t>
  </si>
  <si>
    <t xml:space="preserve">Flush home before occupancy </t>
  </si>
  <si>
    <t>RE 3: LOCAL, RECYCLED AND/OR NATURAL CONTENT MATERIALS</t>
  </si>
  <si>
    <t>HVAC supply and return boots sealed to subfloor or drywall (floors, walls or ceilings)</t>
  </si>
  <si>
    <t xml:space="preserve">Under attic kneewalls </t>
  </si>
  <si>
    <t>Band and rim joists</t>
  </si>
  <si>
    <t>Insulated ceilings</t>
  </si>
  <si>
    <t>Insulated subfloors</t>
  </si>
  <si>
    <t xml:space="preserve">Top and bottom plates </t>
  </si>
  <si>
    <t>Seal top plate to drywall</t>
  </si>
  <si>
    <t>Foundation and exterior wall assemblies</t>
  </si>
  <si>
    <t>Non-insulated walls</t>
  </si>
  <si>
    <t>Insulated walls</t>
  </si>
  <si>
    <t>RE 2: ADVANCED FRAMING PRODUCTS</t>
  </si>
  <si>
    <t>Chases</t>
  </si>
  <si>
    <t>Window and door rough openings</t>
  </si>
  <si>
    <t>At dropped ceiling/soffit</t>
  </si>
  <si>
    <t>ENERGY EFFICIENT SYSTEMS (ES)</t>
  </si>
  <si>
    <t>HIGH PERFORMANCE BUILDING ENVELOPE (BE)</t>
  </si>
  <si>
    <t>Exterior wall cladding</t>
  </si>
  <si>
    <r>
      <t>ES 2: DUCTWORK / AIR HANDLER</t>
    </r>
    <r>
      <rPr>
        <sz val="9"/>
        <color indexed="9"/>
        <rFont val="Verdana"/>
        <family val="2"/>
      </rPr>
      <t xml:space="preserve">  </t>
    </r>
  </si>
  <si>
    <t>ES 4: VENTILATION</t>
  </si>
  <si>
    <t>ES 5: WATER HEATER</t>
  </si>
  <si>
    <t xml:space="preserve">Exterior wall sheathing </t>
  </si>
  <si>
    <t xml:space="preserve">All seams in SIPs </t>
  </si>
  <si>
    <t>Marriage joints between modular home modules</t>
  </si>
  <si>
    <t>HVAC system and ductwork is dry and clean</t>
  </si>
  <si>
    <t>No duct take-offs within 6" of supply plenum cap</t>
  </si>
  <si>
    <t>Heat trap on all storage water heaters</t>
  </si>
  <si>
    <t>At attic kneewall on attic-side (including skylight shafts)</t>
  </si>
  <si>
    <t xml:space="preserve">Along staircases on insulated walls </t>
  </si>
  <si>
    <t>At chases in contact with the building envelope (including fireplace chases)</t>
  </si>
  <si>
    <t>Attic platforms allow for full-depth insulation below</t>
  </si>
  <si>
    <t>All outdoor supply air crosses filter prior to distribution</t>
  </si>
  <si>
    <t>Access panel includes gasket and fits snugly</t>
  </si>
  <si>
    <t>Recycled content tiles (≥30% recycled content material on 100% of tile floor area)</t>
  </si>
  <si>
    <t xml:space="preserve">Along porch roofs </t>
  </si>
  <si>
    <t>ES 3: DUCT LEAKAGE TEST RESULTS</t>
  </si>
  <si>
    <t>SP 2: SITE DESIGN</t>
  </si>
  <si>
    <t>SP 3: SITE PREPARATION AND PRESERVATION MEASURES</t>
  </si>
  <si>
    <t>DURABILITY AND MOISTURE MANAGEMENT (DU)</t>
  </si>
  <si>
    <t>DU 2: MOISTURE MANAGEMENT</t>
  </si>
  <si>
    <t xml:space="preserve">Remove 100% of invasive plants from 100% of site </t>
  </si>
  <si>
    <t>Do not install invasive plant species</t>
  </si>
  <si>
    <t xml:space="preserve">2-stud corners at all locations </t>
  </si>
  <si>
    <t xml:space="preserve">Ladder T-walls at all locations </t>
  </si>
  <si>
    <t>Hot water piping insulation ≥R-4 (100%)</t>
  </si>
  <si>
    <t xml:space="preserve">Solar ready design </t>
  </si>
  <si>
    <t>Total floor area of house</t>
  </si>
  <si>
    <t>IAQ 2: INDOOR POLLUTANT CONTROL</t>
  </si>
  <si>
    <t>BE 2: BLOWER DOOR TEST RESULTS</t>
  </si>
  <si>
    <t>MENU</t>
  </si>
  <si>
    <t>Technical Advisor:</t>
  </si>
  <si>
    <t>Plan Name:</t>
  </si>
  <si>
    <t>City, State:</t>
  </si>
  <si>
    <t>Blower Door Test</t>
  </si>
  <si>
    <t>Date</t>
  </si>
  <si>
    <t>Pa. Outside</t>
  </si>
  <si>
    <t>Ring</t>
  </si>
  <si>
    <t>Fan Pressure</t>
  </si>
  <si>
    <t>Fan Flow</t>
  </si>
  <si>
    <t>Leakage to Outside</t>
  </si>
  <si>
    <t>Total Leakage</t>
  </si>
  <si>
    <t>Air Handler Location:</t>
  </si>
  <si>
    <t>Area Served:</t>
  </si>
  <si>
    <t>Air Handler Model #:</t>
  </si>
  <si>
    <t>Indoor Coil Model #:</t>
  </si>
  <si>
    <t>Outdoor Model #:</t>
  </si>
  <si>
    <t>SEER:</t>
  </si>
  <si>
    <t>Insulation</t>
  </si>
  <si>
    <t>Component</t>
  </si>
  <si>
    <t>Material</t>
  </si>
  <si>
    <t>R-Value</t>
  </si>
  <si>
    <t>Grade</t>
  </si>
  <si>
    <t>Foundation Walls</t>
  </si>
  <si>
    <t>Framed Floors</t>
  </si>
  <si>
    <t>Cantilevered Floors</t>
  </si>
  <si>
    <t>Exterior Walls</t>
  </si>
  <si>
    <t>Band Joist</t>
  </si>
  <si>
    <t>Flat Ceiling</t>
  </si>
  <si>
    <t>Sloped Ceiling</t>
  </si>
  <si>
    <t>Attic Kneewall</t>
  </si>
  <si>
    <t>Kneewall Doors</t>
  </si>
  <si>
    <t>Pull-Down Stairs</t>
  </si>
  <si>
    <t>Scuttle Hole</t>
  </si>
  <si>
    <t>Attic Landing</t>
  </si>
  <si>
    <t>Model Numbers</t>
  </si>
  <si>
    <t>Notes to Builder</t>
  </si>
  <si>
    <t>Pre-Drywall Inspection Notes</t>
  </si>
  <si>
    <t>Final Inspection Notes</t>
  </si>
  <si>
    <t>Re-Inspection Notes</t>
  </si>
  <si>
    <t>Dishwasher</t>
  </si>
  <si>
    <t>Refrigerator</t>
  </si>
  <si>
    <t>Spacing</t>
  </si>
  <si>
    <t>Water Heater</t>
  </si>
  <si>
    <t>ES 6: LIGHTING/APPLIANCES</t>
  </si>
  <si>
    <t>RE 1: RESOURCE EFFICIENT DESIGN</t>
  </si>
  <si>
    <t>SP 1: SITE SELECTION</t>
  </si>
  <si>
    <t xml:space="preserve">Roof gutters that discharge water ≥5' from foundation                        </t>
  </si>
  <si>
    <t>Infill or previously developed lot building deconstruction with ≥25% material re-use on site</t>
  </si>
  <si>
    <t xml:space="preserve">Exterior cladding (≥3 sides) with 40-year warranty </t>
  </si>
  <si>
    <t>Windows, doors and skylights with ≥25-year warranty</t>
  </si>
  <si>
    <t>Insulate cold water pipes ≥R-2</t>
  </si>
  <si>
    <t>Roof drip edge with ≥1/4" overhang</t>
  </si>
  <si>
    <t>Outdoor deck material (≥25-year warranty)</t>
  </si>
  <si>
    <t xml:space="preserve">Drought-tolerant / native landscaping turf and plants (≥75%)                                                                     </t>
  </si>
  <si>
    <t>Code approved solid connector for all flex-to-flex connections</t>
  </si>
  <si>
    <t>Install vapor barriers only under slabs and on crawlspace floors</t>
  </si>
  <si>
    <t>Seal bottom plates to subfloor or foundation</t>
  </si>
  <si>
    <t>Block stud cavities at change in ceiling height</t>
  </si>
  <si>
    <t>Seal air handlers and duct systems with mastic</t>
  </si>
  <si>
    <t>Fully duct all supply and return ducts</t>
  </si>
  <si>
    <t>Install ducts per ACCA Manual D duct design</t>
  </si>
  <si>
    <t xml:space="preserve">Space all supply duct take-offs at least 6" apart  </t>
  </si>
  <si>
    <t>Duct all bath fans with rigid ducts</t>
  </si>
  <si>
    <t xml:space="preserve">Vegetate slopes </t>
  </si>
  <si>
    <t xml:space="preserve">Test and amend soil </t>
  </si>
  <si>
    <t>Market EarthCraft House program</t>
  </si>
  <si>
    <t>Size headers for loads (non-structural headers in non-load bearing walls)</t>
  </si>
  <si>
    <t>Install plants to maintain distance ≥2' from home at maturity</t>
  </si>
  <si>
    <t>Install wind baffles at eaves in every vented bay, or equivalent air barrier at edge of ceiling</t>
  </si>
  <si>
    <t xml:space="preserve">NFRC certified doors, windows and skylights with label                       </t>
  </si>
  <si>
    <t>Complete load calculation with accredited ACCA Manual J 8th Edition Software or stamp by a Professional Engineer</t>
  </si>
  <si>
    <t>Base on actual house orientation</t>
  </si>
  <si>
    <t>AHRI performance match all indoor/outdoor coils</t>
  </si>
  <si>
    <t>Install and label accessible ventilation controls, with override controls for continuously operating ventilation fans</t>
  </si>
  <si>
    <t xml:space="preserve">Zone irrigation system for specific water needs in each planting area </t>
  </si>
  <si>
    <t>Provide weather station or soil moisture sensor on irrigation system</t>
  </si>
  <si>
    <t>Establish grow-in phase and post landscape seasonal water schedules at irrigation controller</t>
  </si>
  <si>
    <t>Greywater irrigation system</t>
  </si>
  <si>
    <t>Install backyard composting bin</t>
  </si>
  <si>
    <t>Walking distance to bus line (≤1/4 mile)</t>
  </si>
  <si>
    <t>Walking distance to rail/rapid transit (≤1/2 mile)</t>
  </si>
  <si>
    <t>Walking distance to 4 or more mixed uses (≤1/4 mile)</t>
  </si>
  <si>
    <t xml:space="preserve">Covered entryways </t>
  </si>
  <si>
    <t>All doors, ≥3' depth</t>
  </si>
  <si>
    <t>Covered and usable front porch, ≥6' depth</t>
  </si>
  <si>
    <t xml:space="preserve">Framed ≥R-19 </t>
  </si>
  <si>
    <t>Turf ≤40% of landscaped area</t>
  </si>
  <si>
    <t xml:space="preserve">Leave ≥25% of site undisturbed </t>
  </si>
  <si>
    <t>Corners ≥R-6</t>
  </si>
  <si>
    <t xml:space="preserve">Headers ≥R-3 </t>
  </si>
  <si>
    <t>Install built-in recycling center</t>
  </si>
  <si>
    <t>Outside dimensions of floor plan adheres to 2' dimensions</t>
  </si>
  <si>
    <t>24"</t>
  </si>
  <si>
    <t>19.2"</t>
  </si>
  <si>
    <t>Engineered wall framing (≥90% of studs)</t>
  </si>
  <si>
    <t>All roof valleys direct water away from walls, dormers, chimneys, etc.</t>
  </si>
  <si>
    <t>Vented rain screen behind exterior cladding</t>
  </si>
  <si>
    <t>No unvented combustion fireplaces, appliances or space heaters</t>
  </si>
  <si>
    <t>Attic kneewall doors, scuttle holes and pull down stairs</t>
  </si>
  <si>
    <t>Install green roof system (≥30% of total roof area on lot)</t>
  </si>
  <si>
    <t>Walking distance to public openspace or greenspace ≥3/4 acre in size (≤1/4 mile)</t>
  </si>
  <si>
    <t>Previously developed site</t>
  </si>
  <si>
    <t>Infill site</t>
  </si>
  <si>
    <t>&lt;1,500 sq ft</t>
  </si>
  <si>
    <t>1,500-1,799 sq ft</t>
  </si>
  <si>
    <t>1,800-2,100 sq ft</t>
  </si>
  <si>
    <t>Double layer of building paper or housewrap behind cementitious stucco, stone veneer or synthetic stone veneer on framed walls</t>
  </si>
  <si>
    <t>Step and kick-out flashing at wall/roof and wall/porch or deck intersections, flashing ≥4" on wall surface and integrated with wall and roof/deck/porch drainage planes</t>
  </si>
  <si>
    <t>Install drainage plane per manufacturer's specifications</t>
  </si>
  <si>
    <t>Gravel bed beneath sub-grade slabs</t>
  </si>
  <si>
    <t>Drain or sump pump in basement/crawlspace with sealed cover</t>
  </si>
  <si>
    <t>No wall-to-wall carpet within 3' of toilets, tubs and showers</t>
  </si>
  <si>
    <t xml:space="preserve">No HVAC ducts or equipment in garage and no conditioned air supplied to garage </t>
  </si>
  <si>
    <t xml:space="preserve">Shower and tub drains </t>
  </si>
  <si>
    <t>Exhaust fans at drywall</t>
  </si>
  <si>
    <t>Attic pull-down stairs, scuttle holes and kneewall doors</t>
  </si>
  <si>
    <t>All drywall penetrations in common walls between attached homes</t>
  </si>
  <si>
    <t>Band joist sheathing</t>
  </si>
  <si>
    <t xml:space="preserve">Attic pull-down/scuttle hole: Climate Zone 2/3 ≥R-30, Climate Zone 4 ≥R-38 </t>
  </si>
  <si>
    <t>West ≤2% of floor area</t>
  </si>
  <si>
    <t>East ≤3% of floor area</t>
  </si>
  <si>
    <t xml:space="preserve">Programmable thermostat (all systems except heat pumps)                                     </t>
  </si>
  <si>
    <t>R-8: Unconditioned attics and exterior locations</t>
  </si>
  <si>
    <t>Back-draft dampers for kitchen, bathroom and dryer exhausts</t>
  </si>
  <si>
    <t xml:space="preserve">Automatic bathroom exhaust fan controls </t>
  </si>
  <si>
    <t>Toilet (≤1.1 avg gal/flush)</t>
  </si>
  <si>
    <t>Detect no leaks at any water-using fixture, appliance or equipment</t>
  </si>
  <si>
    <t>Kitchen and utility sink (if installed) have simple shut-off (hip bar/foot pedal, etc.)</t>
  </si>
  <si>
    <t>Distribution uniformity ≥65% lower quarter</t>
  </si>
  <si>
    <t xml:space="preserve">Project specific innovation points: builder submits specifications for innovative products or design features to EarthCraft prior to construction completion </t>
  </si>
  <si>
    <t>Sloped: Climate Zone 2/3 ≥R-30, Climate Zone 4 ≥R-38</t>
  </si>
  <si>
    <t>SHGC: Climate Zone 2/3/4 ≤0.27</t>
  </si>
  <si>
    <t xml:space="preserve">U-factor: Climate Zone 2 ≤0.70 ,Climate Zone 3 ≤0.57, Climate Zone 4 ≤0.55                                                                              </t>
  </si>
  <si>
    <t xml:space="preserve">U-factor: Climate Zone 2 ≤0.35, Climate Zone 3 ≤0.30, Climate Zone 4 ≤0.25                                                                          </t>
  </si>
  <si>
    <t>SHGC: Climate Zone 2/3/4 ≤0.24</t>
  </si>
  <si>
    <t>U-factor: Climate Zone 2 ≤0.55, Climate Zone 3 ≤0.45, Climate Zone 4 ≤0.43</t>
  </si>
  <si>
    <t>Protect ducts until construction is completed</t>
  </si>
  <si>
    <t>Rigid metal supply trunk line</t>
  </si>
  <si>
    <t xml:space="preserve">If installed, ceiling fans are ENERGY STAR qualified </t>
  </si>
  <si>
    <t xml:space="preserve">Leakage to outside ≤4% (≤5% if conditioned floor area &lt;1,200 sq ft)           </t>
  </si>
  <si>
    <t>Site assessment identifying all greenspace features</t>
  </si>
  <si>
    <t>No construction materials burned or buried on site</t>
  </si>
  <si>
    <t>Floors</t>
  </si>
  <si>
    <t>Exterior cladding and trim (≥25% recycled content material)</t>
  </si>
  <si>
    <t>Cork, linoleum, sealed concrete or bamboo flooring (≥20% of total floor area)</t>
  </si>
  <si>
    <t>Do not install wet or water-damaged building materials</t>
  </si>
  <si>
    <t>Foundation drain at outside perimeter edge of footing surrounded with 6" clean gravel and fabric filter</t>
  </si>
  <si>
    <t>Insulate condensate discharge piping ≥R-2</t>
  </si>
  <si>
    <t>Slab or crawlspace vapor barrier ≥10 mil or reinforced</t>
  </si>
  <si>
    <t xml:space="preserve">Above attached garage walls </t>
  </si>
  <si>
    <t>Doors:  Climate Zone 2/3 ≥R-18, Climate Zone 4 ≥R-19</t>
  </si>
  <si>
    <t>If loose-fill attic insulation, card and rulers must be installed</t>
  </si>
  <si>
    <t xml:space="preserve">≥R-3 (75%) </t>
  </si>
  <si>
    <t>≥R-3 (100%)</t>
  </si>
  <si>
    <t>≥R-5 (75%)</t>
  </si>
  <si>
    <t>≥R-5 (100%)</t>
  </si>
  <si>
    <t>Adaptive recovery thermostat (all heat pumps)</t>
  </si>
  <si>
    <t>Insulate with spray applied insulation</t>
  </si>
  <si>
    <t>Band joist</t>
  </si>
  <si>
    <t>R-3: All conditioned space</t>
  </si>
  <si>
    <r>
      <t>≥10' from exhaust outlets and vehicle idling zones</t>
    </r>
    <r>
      <rPr>
        <sz val="9"/>
        <rFont val="Arial"/>
        <family val="2"/>
      </rPr>
      <t/>
    </r>
  </si>
  <si>
    <t>Store ≤0.5 gal of water between water heater and fixture</t>
  </si>
  <si>
    <t>Rainwater harvest system for indoor water use</t>
  </si>
  <si>
    <t>Must have rain sensor shutoff switch</t>
  </si>
  <si>
    <t>If installed, all pools or spas must have an appropriate cover</t>
  </si>
  <si>
    <t>Provide all subcontractors with EarthCraft House worksheet</t>
  </si>
  <si>
    <t>Biking distance to bike path (≤1/2 mile)</t>
  </si>
  <si>
    <t>Protect all ducts until floor finishing is complete</t>
  </si>
  <si>
    <t>Status</t>
  </si>
  <si>
    <t>3-12</t>
  </si>
  <si>
    <t xml:space="preserve">Seal and insulate crawlspace walls:  
   Climate Zone 2/3 ≥R-5 continuous  
   Climate Zone 4 ≥R-10 continuous </t>
  </si>
  <si>
    <t>Insulate roofline of attic to create unvented attic ≥R-19</t>
  </si>
  <si>
    <t>SIP roof</t>
  </si>
  <si>
    <t>Air permeable insulation plus rigid foam insulation (Climate Zone 2/3 ≥R-5, Climate Zone 4 ≥R-15) in contact with roof decking</t>
  </si>
  <si>
    <t>Foundation drain on top of sub-grade footing</t>
  </si>
  <si>
    <t>Attic access with sealed attic-side cover or outside of building envelope</t>
  </si>
  <si>
    <t>Garage ventilation</t>
  </si>
  <si>
    <r>
      <t>SFBE</t>
    </r>
    <r>
      <rPr>
        <b/>
        <sz val="11"/>
        <color indexed="8"/>
        <rFont val="Segoe Script"/>
        <family val="2"/>
      </rPr>
      <t/>
    </r>
  </si>
  <si>
    <t xml:space="preserve">Total Heated Space </t>
  </si>
  <si>
    <t xml:space="preserve">Volume </t>
  </si>
  <si>
    <t>ACH50</t>
  </si>
  <si>
    <t>Notes:</t>
  </si>
  <si>
    <t>Duct/ Outside Pa</t>
  </si>
  <si>
    <t>Leakage %</t>
  </si>
  <si>
    <t>Envelope Leakage Ratio</t>
  </si>
  <si>
    <t>AFUE/HSPF:</t>
  </si>
  <si>
    <r>
      <t>Goal (</t>
    </r>
    <r>
      <rPr>
        <b/>
        <sz val="8"/>
        <color indexed="8"/>
        <rFont val="Verdana"/>
        <family val="2"/>
      </rPr>
      <t>≤)</t>
    </r>
  </si>
  <si>
    <t>Duct Leakage Test:  System #2</t>
  </si>
  <si>
    <t>Duct Leakage Test:  System #1</t>
  </si>
  <si>
    <t>Radon test of home prior to occupancy or provide test kits to buyer</t>
  </si>
  <si>
    <t>Project Points</t>
  </si>
  <si>
    <t>EarthCraft House Level:</t>
  </si>
  <si>
    <t>Indoor temperatures 70°F for heating and 75°F for cooling</t>
  </si>
  <si>
    <t xml:space="preserve">≥25% of onsite impervious surface areas </t>
  </si>
  <si>
    <t xml:space="preserve">≥75% of onsite impervious surface areas </t>
  </si>
  <si>
    <t>Model #</t>
  </si>
  <si>
    <t>Ventilation</t>
  </si>
  <si>
    <t>Make</t>
  </si>
  <si>
    <t>Gallons</t>
  </si>
  <si>
    <t>EF</t>
  </si>
  <si>
    <t>Fuel Type</t>
  </si>
  <si>
    <t>Type:</t>
  </si>
  <si>
    <t>Make:</t>
  </si>
  <si>
    <t>Model #:</t>
  </si>
  <si>
    <t>Rate:</t>
  </si>
  <si>
    <t>Timed:</t>
  </si>
  <si>
    <t>PASS/FAIL</t>
  </si>
  <si>
    <t>ELR</t>
  </si>
  <si>
    <t>Use recycled concrete or alternate material as aggregate in foundation</t>
  </si>
  <si>
    <t>Location Description:</t>
  </si>
  <si>
    <t>System Type:</t>
  </si>
  <si>
    <t># of Ducts:</t>
  </si>
  <si>
    <t>Zip Code:</t>
  </si>
  <si>
    <t>Permit Date:</t>
  </si>
  <si>
    <t>Design Review Date:</t>
  </si>
  <si>
    <t>Pre-Drywall Inspection Date:</t>
  </si>
  <si>
    <t>Final Inspection Date:</t>
  </si>
  <si>
    <t>Fan Power:</t>
  </si>
  <si>
    <t>≥MERV 6</t>
  </si>
  <si>
    <t>If installed, whole house fan has sealed, insulated cover ≥R-19</t>
  </si>
  <si>
    <t xml:space="preserve">Continuous insulation on underside framed floors ≥R-3 </t>
  </si>
  <si>
    <t xml:space="preserve">Use actual area, U-factor and SHGC for windows and doors, actual area and R-values of floors, walls and ceilings </t>
  </si>
  <si>
    <t>No ducts in exterior walls or vaulted ceilings</t>
  </si>
  <si>
    <t>Measure and balance airflow for each duct run (±20% of design)</t>
  </si>
  <si>
    <t>Cover all exposed soil with 2"-3" mulch layer</t>
  </si>
  <si>
    <t>If installed,  ornamental water features must recirculate water and serve beneficial use</t>
  </si>
  <si>
    <t>Home built within EarthCraft Community</t>
  </si>
  <si>
    <t>Micro-irrigation system (e.g., drip irrigation) with pressure regulator, filter and flush end assemblies</t>
  </si>
  <si>
    <t>Provide homeowner with project-specific owner's manual</t>
  </si>
  <si>
    <t>Ambient</t>
  </si>
  <si>
    <t>Attic</t>
  </si>
  <si>
    <t>Conditioned area</t>
  </si>
  <si>
    <t>Garage or open crawlspace</t>
  </si>
  <si>
    <t>Ucond/bsmt or enclosed crawlspace</t>
  </si>
  <si>
    <t>Unknown</t>
  </si>
  <si>
    <t>Use building materials extracted, processed and manufactured ≤500 miles of site (3 points per product max 12 points)</t>
  </si>
  <si>
    <t>Above supporting walls at cantilevered floors</t>
  </si>
  <si>
    <t>Fireplace chases on exterior walls ≥R-13</t>
  </si>
  <si>
    <t>I</t>
  </si>
  <si>
    <t>II</t>
  </si>
  <si>
    <t>III</t>
  </si>
  <si>
    <t>Loose-fill cellulose</t>
  </si>
  <si>
    <t>Loose-fill fiberglass</t>
  </si>
  <si>
    <t>Loose-fill mineral wool</t>
  </si>
  <si>
    <t>Fiberglass batts</t>
  </si>
  <si>
    <t>Mineral wool batts</t>
  </si>
  <si>
    <t>Fiberglass blankets</t>
  </si>
  <si>
    <t>Open-cell spray foam</t>
  </si>
  <si>
    <t>Closed-cell spray foam</t>
  </si>
  <si>
    <t>Insulating concrete forms (ICF)</t>
  </si>
  <si>
    <t>Structurally insulated panels (SIP)</t>
  </si>
  <si>
    <t>Other material (specify the type in the note section)</t>
  </si>
  <si>
    <t>Foam Board</t>
  </si>
  <si>
    <t>No</t>
  </si>
  <si>
    <t>Yes</t>
  </si>
  <si>
    <t>n</t>
  </si>
  <si>
    <t>Minimum stud spacing: 16" centers for 2x4 walls and 2x6 walls</t>
  </si>
  <si>
    <t>Confirmed HERS Rating Index ≤ ENERGY STAR HERS Index Target without SAF or follow ENERGY STAR prescriptive path requirements</t>
  </si>
  <si>
    <t>Objective</t>
  </si>
  <si>
    <t>The EarthCraft House Worksheet is the primary tool used to show compliance in an EarthCraft House. The most recent worksheet should be downloaded from the EarthCraft website before each design review or new project seeks program compliance.</t>
  </si>
  <si>
    <t>Instructions</t>
  </si>
  <si>
    <t>Program Verification</t>
  </si>
  <si>
    <t>The EarthCraft House Worksheet indicates the status of all line items through the following columns:</t>
  </si>
  <si>
    <t>•</t>
  </si>
  <si>
    <t>This indicates the numbers of points that may be earned for each line item</t>
  </si>
  <si>
    <t>Line items  showing no points are indicated as “-“ which indicates pre-requisites of the program</t>
  </si>
  <si>
    <t>The builder, in consultation with the EarthCraft Technical Advisor, will indicate which line items they plan to achieve by imputing the line items point value in this column.  Once an item is indicated with a point value, the cell will turn green to indicate the project’s intent to satisfy the line item’s requirements.  If the cell turns black, it indicates that an incorrect point value has been placed in that cell;  Submitted worksheets with any black cells will not be accepted.</t>
  </si>
  <si>
    <t>The EarthCraft Technical Advisor, in consultation with the builder, will indicate which line items have been achieved at the Pre-Drywall and Final Inspections using the following designations:</t>
  </si>
  <si>
    <t>°</t>
  </si>
  <si>
    <t>Y</t>
  </si>
  <si>
    <t>Yes (cell turns green)</t>
  </si>
  <si>
    <t>N</t>
  </si>
  <si>
    <t>Not compliant with program standards (cell turns red)</t>
  </si>
  <si>
    <t>VF</t>
  </si>
  <si>
    <t>Verify at Final (cell turns yellow)*</t>
  </si>
  <si>
    <t>*This designation may only be used at the Pre-Drywall Inspection</t>
  </si>
  <si>
    <t>N/A</t>
  </si>
  <si>
    <t>AD</t>
  </si>
  <si>
    <t>Additional documentation required (cell turns purple)</t>
  </si>
  <si>
    <t>Program Requirements</t>
  </si>
  <si>
    <t>The EarthCraft House Worksheet indicates required line items using headers to designate that all the items under that heading are either:</t>
  </si>
  <si>
    <t>Required on all projects</t>
  </si>
  <si>
    <t>Line items under this heading are pre-requisites of the program for all projects</t>
  </si>
  <si>
    <t>Required on "text varies"</t>
  </si>
  <si>
    <t>Optional on all projects</t>
  </si>
  <si>
    <t>HVAC Company Name:</t>
  </si>
  <si>
    <t>HVAC Contractor Name Testing the System:</t>
  </si>
  <si>
    <t>Test Date:</t>
  </si>
  <si>
    <t>Ambient Temperature:</t>
  </si>
  <si>
    <t>Superheat Test (No TXV Valve)</t>
  </si>
  <si>
    <t>Return air wet bulb temperature</t>
  </si>
  <si>
    <t>Air temperature entering the condenser</t>
  </si>
  <si>
    <t>Suction line temperature</t>
  </si>
  <si>
    <t>Evaporator saturation temperature (from suction line pressure measurement)</t>
  </si>
  <si>
    <t>Superheat</t>
  </si>
  <si>
    <t>Target Superheat</t>
  </si>
  <si>
    <t>Difference</t>
  </si>
  <si>
    <t>Subcooling Test (TXV Valve)</t>
  </si>
  <si>
    <t>Liquid line temperature</t>
  </si>
  <si>
    <t>Compressor discharge saturation temperature (from high side line pressure measurement)</t>
  </si>
  <si>
    <t xml:space="preserve">Subcooling </t>
  </si>
  <si>
    <t>Target Subcooling</t>
  </si>
  <si>
    <t>Certified Professional Home Builder</t>
  </si>
  <si>
    <t>Certified EarthCraft Real Estate Professional</t>
  </si>
  <si>
    <t>Verify supply and return duct static pressure</t>
  </si>
  <si>
    <t>WE 1.4</t>
  </si>
  <si>
    <t>WE 1.5</t>
  </si>
  <si>
    <t>100% coverage of ≥6 mil vapor barrier beneath all slabs</t>
  </si>
  <si>
    <t>Verify outdoor air supply ventilation airflow test within 20% of design values</t>
  </si>
  <si>
    <t>Kitchen sink faucet and accessories (≤2.0 gpm)</t>
  </si>
  <si>
    <t>Patio slabs, walks and driveways sloped ≥1/4" per 1' away from home for ≥10' or to the edge of the surface, whichever is less</t>
  </si>
  <si>
    <t>Final site grade sloped ≥1/2“ per 1’ away from home for ≥10’ or to the edge of the site, whichever is less</t>
  </si>
  <si>
    <t>100% coverage of ≥6 mil vapor barrier in crawlspace</t>
  </si>
  <si>
    <t>Gravel bed beneath on-grade or raised slab</t>
  </si>
  <si>
    <t xml:space="preserve">Provide rodent and corrosion proof screens with mesh ≤0.5" for all openings not fully sealed or caulked </t>
  </si>
  <si>
    <t>Install blocking and baffles in insulated and vented vaulted ceilings</t>
  </si>
  <si>
    <t>All recessed can lights must be airtight, gasketed and IC-rated in insulated ceilings; in Climate Zone 4, insulate exterior surface of fixture to ≥ R-10</t>
  </si>
  <si>
    <t>Dual-stage compressor</t>
  </si>
  <si>
    <t>Certified EarthCraft HVAC Trade Contractor</t>
  </si>
  <si>
    <t>Notes</t>
  </si>
  <si>
    <t>List of Changes</t>
  </si>
  <si>
    <t>Description</t>
  </si>
  <si>
    <t xml:space="preserve">Removed WE 1.2.2 (low flow urinals) in light of having WE 1.3 (waterless urinals) </t>
  </si>
  <si>
    <t>increased height of test description rows to allow Fan Pressure to fully display</t>
  </si>
  <si>
    <t>Added this tracking tab for tracking updates</t>
  </si>
  <si>
    <t>Updated worksheet date in header and footer of all tabs to reflect EarthCraft House 2012 and to reflect latest version date</t>
  </si>
  <si>
    <t>Associate Partner Sponsors</t>
  </si>
  <si>
    <t>Partner Sponsors</t>
  </si>
  <si>
    <t>IAQ 2.9.1</t>
  </si>
  <si>
    <t>BE 3.13</t>
  </si>
  <si>
    <t>BE 3.16</t>
  </si>
  <si>
    <t>BE 3.19</t>
  </si>
  <si>
    <t>BE 3.20</t>
  </si>
  <si>
    <t>BE 3.3.1</t>
  </si>
  <si>
    <t>BE 3.3.3</t>
  </si>
  <si>
    <t>BE 3.4.2</t>
  </si>
  <si>
    <t>BE 3.5</t>
  </si>
  <si>
    <t>DU 1.2.2</t>
  </si>
  <si>
    <t>DU 1.2.3</t>
  </si>
  <si>
    <t>BE 4.0</t>
  </si>
  <si>
    <t>BE 4.1</t>
  </si>
  <si>
    <t>BE 4.4</t>
  </si>
  <si>
    <t>BE 4.7</t>
  </si>
  <si>
    <t>ES 4.0</t>
  </si>
  <si>
    <t>ES 4.2</t>
  </si>
  <si>
    <t>ES 4.6</t>
  </si>
  <si>
    <t>ES 4.7</t>
  </si>
  <si>
    <t>BE 5.0 A</t>
  </si>
  <si>
    <t>BE 5.1 A</t>
  </si>
  <si>
    <t>RE 3.3</t>
  </si>
  <si>
    <t>RE 3.4.2</t>
  </si>
  <si>
    <t>RE 3.7</t>
  </si>
  <si>
    <t>IAQ 2.9.3</t>
  </si>
  <si>
    <t>IAQ 2.12</t>
  </si>
  <si>
    <t>WE 1.2</t>
  </si>
  <si>
    <t>Dual Markets Partner Sponsors</t>
  </si>
  <si>
    <t>yes</t>
  </si>
  <si>
    <t>no</t>
  </si>
  <si>
    <t>unknown</t>
  </si>
  <si>
    <t>.</t>
  </si>
  <si>
    <t>Created Use of Sponsor Products Page</t>
  </si>
  <si>
    <t>RE 3.5</t>
  </si>
  <si>
    <t>DU 1.15.2</t>
  </si>
  <si>
    <t>DU 1.5.1</t>
  </si>
  <si>
    <t>BE 1.7.2</t>
  </si>
  <si>
    <t>ES 1.7 B</t>
  </si>
  <si>
    <t>ES 1.11</t>
  </si>
  <si>
    <t xml:space="preserve">
Our sponsors provide generous support of and dedication to the EarthCraft program. 
Sponsorship helps keep program fees down.
Use of sponsor products is not required; however, our sponsors offer products and services that may assist in meeting program requirements and achieving points. Guidance on which requirements and point items are associated with each sponsor is provided below. As with any material or technology, the specific product line/model selected, and the installation of the product will affect the ability for the project to achieve the requirement or line item. Builders shall proactively discuss with the EarthCraft Technical Advisor the specific product selected and installation application in order to determine the exact requirements and point items that will be met by the use of the sponsor product. Some products may require trade-offs within the energy model as outlined in the EarthCraft House Technical Guidelines.
Please use the boxes below to document whether this project uses EarthCraft sponsor products or services.</t>
  </si>
  <si>
    <r>
      <t>EarthCraft House</t>
    </r>
    <r>
      <rPr>
        <vertAlign val="superscript"/>
        <sz val="14"/>
        <rFont val="Verdana"/>
        <family val="2"/>
      </rPr>
      <t>TM</t>
    </r>
  </si>
  <si>
    <r>
      <rPr>
        <b/>
        <i/>
        <sz val="8"/>
        <rFont val="Verdana"/>
        <family val="2"/>
      </rPr>
      <t>Builder</t>
    </r>
    <r>
      <rPr>
        <i/>
        <sz val="8"/>
        <rFont val="Verdana"/>
        <family val="2"/>
      </rPr>
      <t xml:space="preserve"> - By accepting the EarthCraft House certification, I pledge that this house has been constructed to the standards listed within this EarthCraft Worksheet.</t>
    </r>
  </si>
  <si>
    <t>1.5' overhangs over ≥80% of south-facing windows</t>
  </si>
  <si>
    <t>Above grade or roof deck: Climate Zone 2/3 ≥2', Climate Zone 4 ≥4'</t>
  </si>
  <si>
    <t>Hot water demand ≤0.13 gal of water between loop and fixture and ≤2 gal of water in loop between water heater and furthest fixture</t>
  </si>
  <si>
    <t>Grand Partner Sponsor</t>
  </si>
  <si>
    <t>DU 2.19</t>
  </si>
  <si>
    <t>BE 1.2</t>
  </si>
  <si>
    <t>BE 1.12</t>
  </si>
  <si>
    <t>BE 1.13.2</t>
  </si>
  <si>
    <t>BE 3.0</t>
  </si>
  <si>
    <t>BE 3.1</t>
  </si>
  <si>
    <t>BE 3.2</t>
  </si>
  <si>
    <t>BE 3.9 A</t>
  </si>
  <si>
    <t>BE 3.10</t>
  </si>
  <si>
    <t>BE 3.11</t>
  </si>
  <si>
    <t>BE 3.12</t>
  </si>
  <si>
    <t>BE 4.5</t>
  </si>
  <si>
    <t>BE 1.4</t>
  </si>
  <si>
    <t>BE 1.6.6</t>
  </si>
  <si>
    <t>BE 1.8</t>
  </si>
  <si>
    <t>BE 1.9.2</t>
  </si>
  <si>
    <t>BE 1.10</t>
  </si>
  <si>
    <t>BE 1.11</t>
  </si>
  <si>
    <t>BE 1.14</t>
  </si>
  <si>
    <t>BE 3.6</t>
  </si>
  <si>
    <t>BE 3.14.1</t>
  </si>
  <si>
    <t>BE 3.14.2</t>
  </si>
  <si>
    <t>BE 3.14.3</t>
  </si>
  <si>
    <t>BE 3.14.4</t>
  </si>
  <si>
    <t>BE 3.18</t>
  </si>
  <si>
    <t>ES 2.3.3</t>
  </si>
  <si>
    <t>ES 2.10</t>
  </si>
  <si>
    <t>Vent kitchen exhaust fan to exterior with ≥100 CFM airflow: gas ranges and gas cooktops</t>
  </si>
  <si>
    <t>Lot size ≤1/4 acre</t>
  </si>
  <si>
    <t>Workshop on erosion and sediment control (site super w/current certification)</t>
  </si>
  <si>
    <t>Erosion and sedimentation control plan with implementation</t>
  </si>
  <si>
    <t xml:space="preserve">Design and implement tree protection plan </t>
  </si>
  <si>
    <t xml:space="preserve">Plastics </t>
  </si>
  <si>
    <t xml:space="preserve">Site framing plan with precut framing package                                                                </t>
  </si>
  <si>
    <t>Wall spacing at 24" centers for non-load bearing 2x4 walls</t>
  </si>
  <si>
    <t>Exterior wall spacing at 24" centers for 2x6 walls with stacked framing</t>
  </si>
  <si>
    <t>Carpet (≥50% recycled content material on ≥100% of all carpeted floor area)</t>
  </si>
  <si>
    <t>Non-toxic pest treatment of all lumber in contact with foundation (≥36" above foundation)</t>
  </si>
  <si>
    <t>Roofing warranty ≥40-year</t>
  </si>
  <si>
    <t>Capillary break between footing and foundation</t>
  </si>
  <si>
    <t>Sealed-combustion furnace and/or water heater or isolate furnace/water heater from conditioned space</t>
  </si>
  <si>
    <t>All fireplaces have outdoor combustion air supply and flue damper</t>
  </si>
  <si>
    <t>Carbon monoxide detector (one per floor, hard wired with battery back-up)</t>
  </si>
  <si>
    <t>Indoor airPLUS Certification</t>
  </si>
  <si>
    <t>Control attached garage exhaust fan by motion sensor or timer, or detached garage</t>
  </si>
  <si>
    <t>Sealed combustion, direct-vent fireplace(s) or no fireplace</t>
  </si>
  <si>
    <t>Filter easily accessible for occupant</t>
  </si>
  <si>
    <t xml:space="preserve">Carpet, carpet pad and carpet pad adhesive </t>
  </si>
  <si>
    <t>No added urea-formaldehyde in all cabinets, shelves countertops</t>
  </si>
  <si>
    <t>No wall-to-wall carpet in entire home</t>
  </si>
  <si>
    <t>MERV 13 pleated filter ≥4" in thickness</t>
  </si>
  <si>
    <t xml:space="preserve">Use most current ASHRAE Handbook of Fundamentals Climate Design Information for outdoor design temperatures </t>
  </si>
  <si>
    <t xml:space="preserve">Base infiltration on "semi-tight" or tighter </t>
  </si>
  <si>
    <t xml:space="preserve">Install rigid ducts or pull all flex ducts with no pinches and support at intervals ≤5'          </t>
  </si>
  <si>
    <t>Return duct take-off area at plenum is 120% of supply duct take-off area at plenum</t>
  </si>
  <si>
    <t xml:space="preserve">Total leakage ≤8%       </t>
  </si>
  <si>
    <t>ES 6.1</t>
  </si>
  <si>
    <t>Lighting control systems</t>
  </si>
  <si>
    <t>WaterSense labeled toilets, showerheads, lavatory faucets and accessories (all must comply)</t>
  </si>
  <si>
    <t>WaterSense New Home Certification</t>
  </si>
  <si>
    <t>Does not water hard surfaces such as sidewalks and home foundation</t>
  </si>
  <si>
    <t>Brownfield site</t>
  </si>
  <si>
    <t>Exterior walls ICF</t>
  </si>
  <si>
    <t>Reused, recycled or local cabinet faces and/or countertops</t>
  </si>
  <si>
    <t>Reclaimed wood flooring (≥20% of total floor area)</t>
  </si>
  <si>
    <t xml:space="preserve">Modular construction for entire house </t>
  </si>
  <si>
    <t>Cooling equipment between 95-115% of load calculation (not next nominal size)</t>
  </si>
  <si>
    <t>Bath fans with rated airflow of 80 CFM or measured airflow within 10% of rated airflow</t>
  </si>
  <si>
    <t>ENERGY STAR bath fans (all bath fans)</t>
  </si>
  <si>
    <t>Ground floor accessibility</t>
  </si>
  <si>
    <t>REQUIRED AT GOLD, OPTIONAL AT CERTIFIED</t>
  </si>
  <si>
    <t>Damp proofing of below-grade walls</t>
  </si>
  <si>
    <t>Drainage board for below grade walls</t>
  </si>
  <si>
    <t>Pass BPI or RESNET combustion safety tests if combustion appliances are present</t>
  </si>
  <si>
    <t>Advanced rainwater irrigation</t>
  </si>
  <si>
    <t>ES 1.10</t>
  </si>
  <si>
    <t>Innovation</t>
  </si>
  <si>
    <t>Slab edge insulation: Climate Zone 2/3 ≥R-4</t>
  </si>
  <si>
    <t>Solar domestic (≥40% annual load)</t>
  </si>
  <si>
    <t>High efficiency tankless water heater with insulated buffer tank</t>
  </si>
  <si>
    <t>Tree planting (36" total caliper of trees per acre; trees ≥2" diameter)</t>
  </si>
  <si>
    <t>DU 1.10</t>
  </si>
  <si>
    <t>DU 1.11</t>
  </si>
  <si>
    <t>DU 1.12</t>
  </si>
  <si>
    <t>DU 2.10</t>
  </si>
  <si>
    <t>DU 2.11</t>
  </si>
  <si>
    <t>DU 2.12</t>
  </si>
  <si>
    <t>DU 2.13</t>
  </si>
  <si>
    <t>DU 2.14</t>
  </si>
  <si>
    <t>DU 2.15</t>
  </si>
  <si>
    <t>SP 3.11</t>
  </si>
  <si>
    <t>EO 2.0</t>
  </si>
  <si>
    <t>EO 2.1</t>
  </si>
  <si>
    <t>EO 2.2</t>
  </si>
  <si>
    <t>EO 2.3</t>
  </si>
  <si>
    <t>EO 2.4</t>
  </si>
  <si>
    <t>EO 2.5</t>
  </si>
  <si>
    <t>EO 1.1</t>
  </si>
  <si>
    <t xml:space="preserve">REQUIRED </t>
  </si>
  <si>
    <t>REQUIRED</t>
  </si>
  <si>
    <t>IAQ 2.8</t>
  </si>
  <si>
    <t>IAQ 2.10</t>
  </si>
  <si>
    <t>IAQ 2.11</t>
  </si>
  <si>
    <t>IAQ 2.13</t>
  </si>
  <si>
    <t xml:space="preserve">OPTIONAL </t>
  </si>
  <si>
    <t>OPTIONAL</t>
  </si>
  <si>
    <t>ENERGY STAR V3 New Home Certification</t>
  </si>
  <si>
    <t>REQUIRED AT PLATINUM &amp; GOLD, OPTIONAL AT CERTIFIED</t>
  </si>
  <si>
    <t>BE 4: WINDOWS &amp; DOORS</t>
  </si>
  <si>
    <t>BE 0: ENERGY CODE &amp; ENERGY PERFORMANCE</t>
  </si>
  <si>
    <t>REQUIRED AT PLATINUM, OPTIONAL AT GOLD &amp; CERTIFIED</t>
  </si>
  <si>
    <t>REQUIRED IN CLIMATE ZONE 4 AT ALL LEVELS,  OPTIONAL IN CLIMATE ZONES 2 &amp; 3 AT ALL LEVELS</t>
  </si>
  <si>
    <r>
      <t>ES 1: HEATING &amp; COOLING EQUIPMENT</t>
    </r>
    <r>
      <rPr>
        <sz val="9"/>
        <color indexed="9"/>
        <rFont val="Verdana"/>
        <family val="2"/>
      </rPr>
      <t xml:space="preserve">   </t>
    </r>
  </si>
  <si>
    <t>BE 4.2</t>
  </si>
  <si>
    <t>BE 4.3</t>
  </si>
  <si>
    <t>Flat: Climate Zone 2/3 ≥R-30, Climate Zone 4 ≥R-49</t>
  </si>
  <si>
    <t>Walls</t>
  </si>
  <si>
    <t>Insulate exterior walls and band joist ≥R-20</t>
  </si>
  <si>
    <t xml:space="preserve">Locate ducts within conditioned space (≥90%) </t>
  </si>
  <si>
    <t>Ground-source heat pump(s) ≥17 EER</t>
  </si>
  <si>
    <t>Mini-split cooling equipment ≥16 SEER</t>
  </si>
  <si>
    <t>Energy recovery ventilator</t>
  </si>
  <si>
    <t>30 gallon storage: Gas .63, Electric .94</t>
  </si>
  <si>
    <t>40 gallon storage: Gas .61, Electric .93</t>
  </si>
  <si>
    <t>50 gallon storage: Gas .59, Electric .92</t>
  </si>
  <si>
    <t>60 gallon storage: Gas .57, Electric .90</t>
  </si>
  <si>
    <t>70 gallon storage: Gas .55, Electric .90</t>
  </si>
  <si>
    <t>80 gallon storage: Gas .53, Electric .89</t>
  </si>
  <si>
    <t>Tankless: Gas .69, Electric .97</t>
  </si>
  <si>
    <t>If installed, ENERGY STAR qualified dishwasher</t>
  </si>
  <si>
    <t>If installed, ENERGY STAR qualified refrigerator</t>
  </si>
  <si>
    <t>If installed ENERGY STAR qualified clothes washer (water factor ≤6.0 gal)</t>
  </si>
  <si>
    <t>Install multiple return ducts, jumper ducts, transfer grills or measure pressure differential compliance (≤3 Pa)</t>
  </si>
  <si>
    <t>Passive radon/soil gas vent system to exterior</t>
  </si>
  <si>
    <t>Vent attached storage rooms to outside any storage room attached to house</t>
  </si>
  <si>
    <t>Garage and storage lighting uses a timer switch or occupancy sensor</t>
  </si>
  <si>
    <t>Irrigation</t>
  </si>
  <si>
    <t>Landscape</t>
  </si>
  <si>
    <t>DU 1: PRODUCTS &amp; APPLICATIONS</t>
  </si>
  <si>
    <t>DURABILITY &amp; MOISTURE MANAGEMENT (DU)</t>
  </si>
  <si>
    <t>No added urea-formaldehyde in all cabinets, shelves and countertops</t>
  </si>
  <si>
    <t>EO 2.6</t>
  </si>
  <si>
    <t>RE 1.2</t>
  </si>
  <si>
    <t>RE 1.3</t>
  </si>
  <si>
    <t>RE 1.4</t>
  </si>
  <si>
    <t>RE 1.5</t>
  </si>
  <si>
    <t>RE 1.6</t>
  </si>
  <si>
    <t>RE 1.7</t>
  </si>
  <si>
    <t>RE 3.2</t>
  </si>
  <si>
    <t>RE 3.4</t>
  </si>
  <si>
    <t>IAQ 2.9</t>
  </si>
  <si>
    <t>IAQ 2.14</t>
  </si>
  <si>
    <t>BE 3.14</t>
  </si>
  <si>
    <t>BE 3.15</t>
  </si>
  <si>
    <t>ES 1.5</t>
  </si>
  <si>
    <t>ES 1.6</t>
  </si>
  <si>
    <t>ES 1.7</t>
  </si>
  <si>
    <t>ES 1.8</t>
  </si>
  <si>
    <t>ES 1.9</t>
  </si>
  <si>
    <t>ES 1.12</t>
  </si>
  <si>
    <t>ES 1.13</t>
  </si>
  <si>
    <t>ES 1.14</t>
  </si>
  <si>
    <t>ES 4.10</t>
  </si>
  <si>
    <t>ES 4.11</t>
  </si>
  <si>
    <t>ES 4.12</t>
  </si>
  <si>
    <t>ES 4.13</t>
  </si>
  <si>
    <t>ES 4.14</t>
  </si>
  <si>
    <t>ES 4.15</t>
  </si>
  <si>
    <t>ES 5.2</t>
  </si>
  <si>
    <t>WE 1.3</t>
  </si>
  <si>
    <t>WE 2.4</t>
  </si>
  <si>
    <t>WE 2.5</t>
  </si>
  <si>
    <t>WE 2.6</t>
  </si>
  <si>
    <t>WE 2.7</t>
  </si>
  <si>
    <t>WE 2.9</t>
  </si>
  <si>
    <t>WE 2.8</t>
  </si>
  <si>
    <t xml:space="preserve">High-efficacy lighting in ≥80% of all permanent indoor and outdoor fixtures </t>
  </si>
  <si>
    <t>INN SP 1.0</t>
  </si>
  <si>
    <t>INN CW 1.0</t>
  </si>
  <si>
    <t>INN CW 1.1</t>
  </si>
  <si>
    <t>INN RE 1.0</t>
  </si>
  <si>
    <t>INN RE 1.1</t>
  </si>
  <si>
    <t>INN RE 1.2</t>
  </si>
  <si>
    <t>INN RE 1.3</t>
  </si>
  <si>
    <t>INN RE 1.4</t>
  </si>
  <si>
    <t>INN RE 1.5</t>
  </si>
  <si>
    <t>INN IAQ 3.0</t>
  </si>
  <si>
    <t>INN IAQ 3.1</t>
  </si>
  <si>
    <t>INN BE 1.0</t>
  </si>
  <si>
    <t>INN BE 1.1</t>
  </si>
  <si>
    <t>INN BE 1.2</t>
  </si>
  <si>
    <t>INN BE 1.4</t>
  </si>
  <si>
    <t>INN BE 1.5</t>
  </si>
  <si>
    <t>INN BE 1.6</t>
  </si>
  <si>
    <t>INN BE 1.7</t>
  </si>
  <si>
    <t>INN BE 1.8</t>
  </si>
  <si>
    <t>INN BE 1.9</t>
  </si>
  <si>
    <t>INN BE 1.10</t>
  </si>
  <si>
    <t>INN BE 1.11</t>
  </si>
  <si>
    <t>INN BE 1.12</t>
  </si>
  <si>
    <t>INN BE 1.13</t>
  </si>
  <si>
    <t>INNOVATION (INN)</t>
  </si>
  <si>
    <t>HVAC</t>
  </si>
  <si>
    <t>Framer</t>
  </si>
  <si>
    <t>Site/Civil</t>
  </si>
  <si>
    <t>Landscaping</t>
  </si>
  <si>
    <t>Site Super</t>
  </si>
  <si>
    <t>Drywall/Paint</t>
  </si>
  <si>
    <t>Insulation/Rough Air Sealing</t>
  </si>
  <si>
    <t>Plumbing</t>
  </si>
  <si>
    <t>Located within a community that provides municipal recycling pick-up or within 10 miles of a recycling center drop-off</t>
  </si>
  <si>
    <t>Proper cleaning and disposal of paint supplies</t>
  </si>
  <si>
    <t>Insulated concrete forms, precast autoclaved aerated concrete or precast insulated foundation walls</t>
  </si>
  <si>
    <t>Rigid, moisture-resistant backing material behind tubs and showers</t>
  </si>
  <si>
    <t>Install permanent walk-off mats, or permanent shoe removal area and storage, at each entry</t>
  </si>
  <si>
    <t>Base on ASHRAE 62.2-2007 ventilation loads or Building Science Corporation Standard 01-2013</t>
  </si>
  <si>
    <t xml:space="preserve">Install sprinklers only on turf grass, pop-up height ≥4" </t>
  </si>
  <si>
    <t xml:space="preserve">Cooling equipment and/or single-stage heat pump between 95-115% (≤125% for heat pump in Climate Zone 4) </t>
  </si>
  <si>
    <t>ENERGY STAR qualified heat pump water heater</t>
  </si>
  <si>
    <t xml:space="preserve">The EarthCraft Builder must complete an EarthCraft House Worksheet for each home to show that the project will qualify for certification.  Each home a builder seeks certification of must have a completed worksheet unique to the home.  The EarthCraft Builder analyzes the project prior to construction and selects the points that they plan to achieve by placing the appropriate score next to each point value.  The EarthCraft Technical Advisor reviews the worksheet at the Design Review, Pre-Drywall Inspection and Final Inspection to clarify any questions that may arise during implementation, collect the required documentation (varies per line item as indicated in the EarthCraft House Technical Guidelines) and verify specific measures.  </t>
  </si>
  <si>
    <t>RI</t>
  </si>
  <si>
    <t>Reinspection (cell turns orange)*</t>
  </si>
  <si>
    <t>*This indicates when a reinspection is required in order for the project to move forward.</t>
  </si>
  <si>
    <t>BV</t>
  </si>
  <si>
    <t>Builder verified (cell turns blue), only available for select measures on the worksheet</t>
  </si>
  <si>
    <t>Line items under this heading are optional on all projects*</t>
  </si>
  <si>
    <t>Not applicable (turns gray)*</t>
  </si>
  <si>
    <t>*May only be used for required items and must include a note of clarification in the Notes column.</t>
  </si>
  <si>
    <t>*Exception: When the optional item is required by a third-party program the project is pursuing as part of the EarthCraft certification, such as ENERGY STAR v3.</t>
  </si>
  <si>
    <t>Prescriptive Path</t>
  </si>
  <si>
    <t>Projects must use the prescriptive or performance path as described in the EarthCraft House Technical Guidelines.  Projects pursuing the prescriptive path must meet all criteria on the prescriptive tab of the worksheet.</t>
  </si>
  <si>
    <t>Projects may select additional points from the Innovation tab in order to meet the minimum number of points necessary for the target level of certification.  EarthCraft Builders may submit innovative solutions for additional points for items not covered on the worksheet that enhance sustainability in home construction and operations.</t>
  </si>
  <si>
    <t>The EarthCraft Technical Advisor may use the EarthCraft Sponsor Information to support EarthCraft Builders in identifying how EarthCraft Sponsor products may assist with EarthCraft home design and construction.  Sponsor product use may be recorded on this tab of the worksheet.</t>
  </si>
  <si>
    <t>Inspection Notes and Test Sheet</t>
  </si>
  <si>
    <t>The Inspection Notes and Test Sheet are used by the EarthCraft Technical Advisor to document additional inspection notes and test results for communication to the EarthCraft Builder and EarthCraft.</t>
  </si>
  <si>
    <t>EarthCraft Sponsor Information</t>
  </si>
  <si>
    <t>Worksheet</t>
  </si>
  <si>
    <t>Other Tabs</t>
  </si>
  <si>
    <t>Cover Sheet</t>
  </si>
  <si>
    <t>The Cover Sheet captures essential project information and once completed, auto populates information on subsequent tabs of the worksheet.  The EarthCraft Builder and EarthCraft Technical Advisor must sign the Cover Sheet at the completion of the project.</t>
  </si>
  <si>
    <t>Refrigerant Charge Test Sheet</t>
  </si>
  <si>
    <t>The Refrigerant Charge Test Sheet is to be completed by the HVAC contractor when the project pursues points related to refrigerant charge testing.</t>
  </si>
  <si>
    <t xml:space="preserve"> SITE PLANNING TOTAL</t>
  </si>
  <si>
    <t xml:space="preserve"> CONSTRUCTION WASTE TOTAL</t>
  </si>
  <si>
    <t xml:space="preserve">RESOURCE EFFICIENCY TOTAL
</t>
  </si>
  <si>
    <t xml:space="preserve"> DURABILITY &amp; MOISTURE MANAGEMENT TOTAL</t>
  </si>
  <si>
    <t xml:space="preserve"> INDOOR AIR QUALITY TOTAL</t>
  </si>
  <si>
    <t xml:space="preserve"> HIGH PERFORMANCE BUILDING ENVELOPE TOTAL</t>
  </si>
  <si>
    <t xml:space="preserve"> ENERGY EFFICIENT SYSTEMS TOTAL </t>
  </si>
  <si>
    <t xml:space="preserve"> WATER EFFICIENCY TOTAL </t>
  </si>
  <si>
    <t xml:space="preserve"> EDUCATION AND OPERATIONS TOTAL </t>
  </si>
  <si>
    <t>ENERGY STAR Advanced Lighting Package</t>
  </si>
  <si>
    <t>ES 6.2</t>
  </si>
  <si>
    <t>Responsible Party</t>
  </si>
  <si>
    <t>Column J provides a drop down menu for selection of the party responsible for ensuring a specific requirement or point item from the worksheet is implemented on the project.  While it is ultimately the responsibility of the EarthCraft Builder to ensure all items are met, Column J may be used to sort and filter the worksheet based on responsible party for project team communication.  New parties may be added to the drop down list on request to EarthCraft staff.</t>
  </si>
  <si>
    <t>Responsible Party Drop-down options</t>
  </si>
  <si>
    <t>REQUIRED GOLD, OPTIONAL AT CERTIFIED</t>
  </si>
  <si>
    <t>REQUIRED AT GOLD IN CLIMATE ZONES 2 AND 3, OPTIONAL AT CERTIFIED AND ALL LEVELS IN ZONE 4</t>
  </si>
  <si>
    <t>Line items under this heading are required on projects that meet the specifics outlined in the heading (in place of "text varies")*</t>
  </si>
  <si>
    <t>*Projects pursuing Platinum certification must meet all items required for Gold ceritifcation.</t>
  </si>
  <si>
    <t xml:space="preserve">EarthCraft Program Levels:
</t>
  </si>
  <si>
    <r>
      <t xml:space="preserve">Install </t>
    </r>
    <r>
      <rPr>
        <sz val="9"/>
        <rFont val="Verdana"/>
        <family val="2"/>
      </rPr>
      <t xml:space="preserve">supplemental dehumidification </t>
    </r>
  </si>
  <si>
    <t>Insulation and attic-side rigid air barrier:  
Climate Zone 2/3 ≥R-18, Climate Zone 4 ≥R-19</t>
  </si>
  <si>
    <t>BE 1.15</t>
  </si>
  <si>
    <t>Foundation walls: 
   Climate Zone 2/3 ≥R-5 continuous or ≥R-13 cavity   
   Climate Zone 4 ≥R-10 continuous or ≥R-15 cavity</t>
  </si>
  <si>
    <t xml:space="preserve">U-factor: Climate Zone 2 ≤0.45, Climate Zone 3 ≤0.35, Climate Zone 4 ≤0.32                                                                        </t>
  </si>
  <si>
    <t>BE 0.4</t>
  </si>
  <si>
    <t>DOE Challenge Home</t>
  </si>
  <si>
    <t xml:space="preserve">Leakage to outside ≤2%      </t>
  </si>
  <si>
    <t xml:space="preserve">Total leakage ≤4%       </t>
  </si>
  <si>
    <t>IECC adopted by jurisdiction plus applicable state amendments whichever is more strigent</t>
  </si>
  <si>
    <t>INN ES 1.0</t>
  </si>
  <si>
    <t>INN ES 1.1</t>
  </si>
  <si>
    <t>INN ES 1.2</t>
  </si>
  <si>
    <t>INN WE 1.0</t>
  </si>
  <si>
    <t>INN WE 1.1</t>
  </si>
  <si>
    <t>INN WE 1.2</t>
  </si>
  <si>
    <t>INN WE 1.3</t>
  </si>
  <si>
    <t>INN DU 1.0</t>
  </si>
  <si>
    <t>INN DU 1.1</t>
  </si>
  <si>
    <t>INN DU 1.2</t>
  </si>
  <si>
    <t>INN DU 1.3</t>
  </si>
  <si>
    <t>INN DU 1.4</t>
  </si>
  <si>
    <t>INN DU 1.5</t>
  </si>
  <si>
    <t>INN DU 1.6</t>
  </si>
  <si>
    <t>INN DU 1.7</t>
  </si>
  <si>
    <t>INN DU 1.8</t>
  </si>
  <si>
    <t>INN WE 1.4</t>
  </si>
  <si>
    <t>INN EO 1.0</t>
  </si>
  <si>
    <t>If ducts are in unconditioned attic; attic side radiant barrier or Energy Star roof</t>
  </si>
  <si>
    <t>Slab edge insulation: Climate Zone 2/3 ≥R-4, Climate Zone 4 ≥R-10</t>
  </si>
  <si>
    <t>ES 5.1</t>
  </si>
  <si>
    <t>ES 5.3</t>
  </si>
  <si>
    <t>ES 6.3</t>
  </si>
  <si>
    <t>ES 6.4</t>
  </si>
  <si>
    <t>ES 6.5</t>
  </si>
  <si>
    <t>Insulation (≥25% recycled content material)</t>
  </si>
  <si>
    <t>BE 0.3</t>
  </si>
  <si>
    <t>ES 1.15</t>
  </si>
  <si>
    <t>Install ENERGY STAR certified door (s)</t>
  </si>
  <si>
    <t xml:space="preserve">Pleated filter installed during construction </t>
  </si>
  <si>
    <t>IAQ 2.15</t>
  </si>
  <si>
    <t>Exterior walls and band joist ≥R-13
   Climate Zone 4 - R-13 +1 continuous or R-15 cavity</t>
  </si>
  <si>
    <t>INN BE 1.3</t>
  </si>
  <si>
    <t>BE 2.1</t>
  </si>
  <si>
    <t>BE 2.2</t>
  </si>
  <si>
    <t>Base duct tightness on "notably sealed" or tighter</t>
  </si>
  <si>
    <t>ES 6.0</t>
  </si>
  <si>
    <t xml:space="preserve">B. </t>
  </si>
  <si>
    <t xml:space="preserve">A. </t>
  </si>
  <si>
    <t>C.</t>
  </si>
  <si>
    <t>D.</t>
  </si>
  <si>
    <t>E.</t>
  </si>
  <si>
    <t>F.</t>
  </si>
  <si>
    <t>G.</t>
  </si>
  <si>
    <t xml:space="preserve">Attic Kneewall: 2x6 with ≥R-19 cavity insulation and ≥R-3 insulated sheathing </t>
  </si>
  <si>
    <t xml:space="preserve">Insulation installation quality (floors, walls and ceilings): Grade II with insulated sheathing ≥R-3 (100%)                                                                                                  </t>
  </si>
  <si>
    <t>INN TBD</t>
  </si>
  <si>
    <t xml:space="preserve">Grade I insulation installation quality (floors, walls and ceilings)                                                                                                 </t>
  </si>
  <si>
    <t>Insulate roofline of attic with spray foam to create unvented attic ≥R-19</t>
  </si>
  <si>
    <t>Verify proper refrigerant charge and total system air flow within 20% of design air flow</t>
  </si>
  <si>
    <r>
      <t xml:space="preserve">Post waste management plan and divert </t>
    </r>
    <r>
      <rPr>
        <sz val="9"/>
        <rFont val="Calibri"/>
        <family val="2"/>
      </rPr>
      <t>≥</t>
    </r>
    <r>
      <rPr>
        <sz val="9"/>
        <rFont val="Verdana"/>
        <family val="2"/>
      </rPr>
      <t>75% from landfill</t>
    </r>
  </si>
  <si>
    <r>
      <t xml:space="preserve">Replace </t>
    </r>
    <r>
      <rPr>
        <sz val="9"/>
        <rFont val="Calibri"/>
        <family val="2"/>
      </rPr>
      <t>≥</t>
    </r>
    <r>
      <rPr>
        <sz val="9"/>
        <rFont val="Verdana"/>
        <family val="2"/>
      </rPr>
      <t>25% of cement in slab and/or foundation wall concrete with fly ash or slag</t>
    </r>
  </si>
  <si>
    <r>
      <t>Interior (</t>
    </r>
    <r>
      <rPr>
        <sz val="9"/>
        <rFont val="Calibri"/>
        <family val="2"/>
      </rPr>
      <t>≥</t>
    </r>
    <r>
      <rPr>
        <sz val="9"/>
        <rFont val="Verdana"/>
        <family val="2"/>
      </rPr>
      <t>80%)</t>
    </r>
  </si>
  <si>
    <r>
      <t>Exterior (including soffit, fascia and trim (</t>
    </r>
    <r>
      <rPr>
        <sz val="9"/>
        <rFont val="Calibri"/>
        <family val="2"/>
      </rPr>
      <t>≥</t>
    </r>
    <r>
      <rPr>
        <sz val="8.1"/>
        <rFont val="Verdana"/>
        <family val="2"/>
      </rPr>
      <t>75%)</t>
    </r>
    <r>
      <rPr>
        <sz val="9"/>
        <rFont val="Verdana"/>
        <family val="2"/>
      </rPr>
      <t>)</t>
    </r>
  </si>
  <si>
    <t xml:space="preserve">Outdoor decking and porches (≥40% recycled content material on ≥90% area) </t>
  </si>
  <si>
    <t>If installed, crawlspace must be closed (not required if project is located in 100 yr flood plain)</t>
  </si>
  <si>
    <t>Air seal all electrical boxes on exterior walls</t>
  </si>
  <si>
    <t>Seal drywall penetrations in</t>
  </si>
  <si>
    <t>Install weather-stripping at</t>
  </si>
  <si>
    <t>Install rigid air barriers</t>
  </si>
  <si>
    <t>Seal seams and gaps in</t>
  </si>
  <si>
    <t>Seal penetrations around</t>
  </si>
  <si>
    <t>Seal penetrations through</t>
  </si>
  <si>
    <t>Block and seal joist cavities</t>
  </si>
  <si>
    <t>Type of site</t>
  </si>
  <si>
    <t>Connectivity</t>
  </si>
  <si>
    <t>Permanent stormwater control</t>
  </si>
  <si>
    <t>Advanced framing</t>
  </si>
  <si>
    <t>Floor joists centers at (all floors)</t>
  </si>
  <si>
    <t>Deliver panelized construction or SIPs to the site pre-framed</t>
  </si>
  <si>
    <t>Engineered and no added urea-formaldehyde trim</t>
  </si>
  <si>
    <t>Integrate drainage plane with</t>
  </si>
  <si>
    <t>Flashing</t>
  </si>
  <si>
    <t>Filters</t>
  </si>
  <si>
    <t>Radon resistant construction (required if located in high radon zone)</t>
  </si>
  <si>
    <t>Certified low or no VOC materials meeting guidelines</t>
  </si>
  <si>
    <t>Ceilings</t>
  </si>
  <si>
    <t>Attic/Roof</t>
  </si>
  <si>
    <t>Attic kneewall</t>
  </si>
  <si>
    <t>Insulated wall sheathing</t>
  </si>
  <si>
    <t xml:space="preserve">Window U-factor and SHGC                                                                                   </t>
  </si>
  <si>
    <t xml:space="preserve">Skylight U-factor and SHGC                                                                       </t>
  </si>
  <si>
    <r>
      <t>Size</t>
    </r>
    <r>
      <rPr>
        <sz val="7"/>
        <color indexed="8"/>
        <rFont val="Verdana"/>
        <family val="2"/>
      </rPr>
      <t xml:space="preserve"> </t>
    </r>
    <r>
      <rPr>
        <sz val="9"/>
        <color indexed="8"/>
        <rFont val="Verdana"/>
        <family val="2"/>
      </rPr>
      <t>and</t>
    </r>
    <r>
      <rPr>
        <sz val="7"/>
        <color indexed="8"/>
        <rFont val="Verdana"/>
        <family val="2"/>
      </rPr>
      <t xml:space="preserve"> </t>
    </r>
    <r>
      <rPr>
        <sz val="9"/>
        <color indexed="8"/>
        <rFont val="Verdana"/>
        <family val="2"/>
      </rPr>
      <t>select</t>
    </r>
    <r>
      <rPr>
        <sz val="7"/>
        <color indexed="8"/>
        <rFont val="Verdana"/>
        <family val="2"/>
      </rPr>
      <t xml:space="preserve"> </t>
    </r>
    <r>
      <rPr>
        <sz val="9"/>
        <color indexed="8"/>
        <rFont val="Verdana"/>
        <family val="2"/>
      </rPr>
      <t>all HVAC</t>
    </r>
    <r>
      <rPr>
        <sz val="7"/>
        <color indexed="8"/>
        <rFont val="Verdana"/>
        <family val="2"/>
      </rPr>
      <t xml:space="preserve"> </t>
    </r>
    <r>
      <rPr>
        <sz val="9"/>
        <color indexed="8"/>
        <rFont val="Verdana"/>
        <family val="2"/>
      </rPr>
      <t>equipment</t>
    </r>
    <r>
      <rPr>
        <sz val="7"/>
        <color indexed="8"/>
        <rFont val="Verdana"/>
        <family val="2"/>
      </rPr>
      <t xml:space="preserve"> </t>
    </r>
    <r>
      <rPr>
        <sz val="9"/>
        <color indexed="8"/>
        <rFont val="Verdana"/>
        <family val="2"/>
      </rPr>
      <t xml:space="preserve">in accordance with </t>
    </r>
    <r>
      <rPr>
        <b/>
        <sz val="9"/>
        <color indexed="8"/>
        <rFont val="Verdana"/>
        <family val="2"/>
      </rPr>
      <t>ACCA Manuals J and S</t>
    </r>
  </si>
  <si>
    <t>Heating equipment efficiency</t>
  </si>
  <si>
    <t>Zone control (only available if used with variable speed air blower)</t>
  </si>
  <si>
    <t>Duct insulation</t>
  </si>
  <si>
    <t>Duct design and installation</t>
  </si>
  <si>
    <t>Test duct leakage based on floor area served</t>
  </si>
  <si>
    <t>Locate all air intakes</t>
  </si>
  <si>
    <t>High efficiency water heater (Energy Factor)</t>
  </si>
  <si>
    <t>If installed, irrigation system</t>
  </si>
  <si>
    <t>Alternative irrigation (Max 4 points)</t>
  </si>
  <si>
    <t>If installed, irrigation system is (Max. 6 points)</t>
  </si>
  <si>
    <t>Build and certify percentage of homes annually as EarthCraft House</t>
  </si>
  <si>
    <t>Flooring</t>
  </si>
  <si>
    <t>Siding</t>
  </si>
  <si>
    <t>Glazing facing</t>
  </si>
  <si>
    <t>Type of water heater</t>
  </si>
  <si>
    <t>Envelope leakage ratio &lt;0.50 or 7 ACH50, whichever requires a lower CFM50</t>
  </si>
  <si>
    <t>*** Envelope leakage ratio &lt;0.40 or 5 ACH50, whichever requires a lower CFM50</t>
  </si>
  <si>
    <t>Cantilevered/Over exterior spaces ≥R-30</t>
  </si>
  <si>
    <t>High efficiency HVAC equipment</t>
  </si>
  <si>
    <t>Ducts suspended above attic floor trusses to allow for full depth of attic floor insulation</t>
  </si>
  <si>
    <t>Improved duct design</t>
  </si>
  <si>
    <t>Vent all bathroom exhaust fans and all dryer vents to outdoors; all bathrooms must have exhaust fans</t>
  </si>
  <si>
    <t>Install intermittent or continuous ventilation system with damper and labeled controls meeting ASHRAE 62.2-2007 or Building Science Standard 01-2013 ventilation requirements; exhaust-only ventilation is not allowed</t>
  </si>
  <si>
    <t>Vent kitchen exhaust fan to exterior with measured airflow ≥100 CFM: electric ranges and electric cooktops</t>
  </si>
  <si>
    <t>Install rain barrel (≥150 gallon capacity) with hose bib</t>
  </si>
  <si>
    <t>Insulate basement walls instead of ceiling using continuous insulation: Climate Zone 2/3 ≥R-5, Climate Zone 4 ≥R-10</t>
  </si>
  <si>
    <t>Builder supplies homeowner with 12 months of ≥ MERV 6 filters</t>
  </si>
  <si>
    <t xml:space="preserve">Furnace(s) ≥90% AFUE and within 40% of load calculation </t>
  </si>
  <si>
    <t>Heat pump(s): Climate Zone 2/3 ≥8.2 HSPF and within 15% of load calculation, Climate Zone 4 ≥8.5 HSPF and within 25% of load calculation</t>
  </si>
  <si>
    <t>Cooling equipment ≥15 SEER or ≥13 EER</t>
  </si>
  <si>
    <t>Cooling equipment ≥14 SEER split system or ≥12 EER package unit in all Climate Zones</t>
  </si>
  <si>
    <t>***Indicates requirement for states that have adopted 2012 IECC</t>
  </si>
  <si>
    <t>Improved envelope leakage ratio</t>
  </si>
  <si>
    <t>Envelope leakage ratio ≤0.25 or 3 ACH50, whichever requires a lower CFM50</t>
  </si>
  <si>
    <t>*** Indicates requirement for states that have adopted 2012 IECC</t>
  </si>
  <si>
    <t>***Envelope leakage ratio ≤0.40 or 5 ACH50, whichever requires a lower CFM</t>
  </si>
  <si>
    <t xml:space="preserve">Select one: </t>
  </si>
  <si>
    <r>
      <t xml:space="preserve">Ground-source heat pump(s) of </t>
    </r>
    <r>
      <rPr>
        <sz val="9"/>
        <rFont val="Calibri"/>
        <family val="2"/>
      </rPr>
      <t>≥</t>
    </r>
    <r>
      <rPr>
        <sz val="8.1"/>
        <rFont val="Verdana"/>
        <family val="2"/>
      </rPr>
      <t xml:space="preserve">15 EER </t>
    </r>
    <r>
      <rPr>
        <sz val="9"/>
        <rFont val="Verdana"/>
        <family val="2"/>
      </rPr>
      <t>(if installed)</t>
    </r>
  </si>
  <si>
    <t>Cooling equipment ≥16 SEER or ≥13 EER</t>
  </si>
  <si>
    <t>EarthCraft House Certified Builder</t>
  </si>
  <si>
    <t>About the EarthCraft House Worksheet</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</si>
</sst>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164" formatCode="&quot;WE &quot;#.00"/>
    <numFmt numFmtId="165" formatCode="&quot;BM &quot;#.00"/>
    <numFmt numFmtId="166" formatCode="&quot;BE &quot;#.00.0"/>
    <numFmt numFmtId="167" formatCode="&quot;BE &quot;#.00"/>
    <numFmt numFmtId="168" formatCode="&quot;RE &quot;#.0"/>
    <numFmt numFmtId="169" formatCode="#."/>
    <numFmt numFmtId="170" formatCode="&quot;CW &quot;#.00"/>
    <numFmt numFmtId="171" formatCode="&quot;BE &quot;#0.0"/>
    <numFmt numFmtId="172" formatCode="&quot;BE &quot;#.0"/>
    <numFmt numFmtId="173" formatCode="&quot;IAQ &quot;#.0"/>
    <numFmt numFmtId="174" formatCode="&quot;WE&quot;\ #.0"/>
    <numFmt numFmtId="175" formatCode="&quot;WE &quot;#.0"/>
    <numFmt numFmtId="176" formatCode="&quot;SP &quot;#0.0"/>
    <numFmt numFmtId="177" formatCode="&quot;SP &quot;#0.00"/>
    <numFmt numFmtId="178" formatCode="&quot;RE &quot;#.00"/>
    <numFmt numFmtId="179" formatCode="&quot;BS &quot;#.0"/>
    <numFmt numFmtId="180" formatCode="&quot;BS &quot;#.00"/>
    <numFmt numFmtId="181" formatCode="&quot;EO &quot;#.0"/>
    <numFmt numFmtId="182" formatCode="&quot;DU &quot;#0.0"/>
    <numFmt numFmtId="183" formatCode="&quot;CW &quot;#0.0"/>
    <numFmt numFmtId="184" formatCode="&quot;DU &quot;#0.00"/>
    <numFmt numFmtId="185" formatCode="&quot;WE&quot;\ #.00"/>
    <numFmt numFmtId="186" formatCode="&quot;ES &quot;#.0"/>
    <numFmt numFmtId="187" formatCode="&quot;IN &quot;#.0"/>
    <numFmt numFmtId="188" formatCode="&quot;ES &quot;#.00"/>
    <numFmt numFmtId="189" formatCode="0.0"/>
    <numFmt numFmtId="190" formatCode="0.0%"/>
    <numFmt numFmtId="191" formatCode="[$$-409]#,##0.00;[Red]&quot;-&quot;[$$-409]#,##0.00"/>
    <numFmt numFmtId="192" formatCode="#,###\ &quot;Sq ft&quot;"/>
    <numFmt numFmtId="193" formatCode="0.00\ &quot;ELR&quot;"/>
    <numFmt numFmtId="194" formatCode="#,###\ &quot;Sq Ft&quot;"/>
    <numFmt numFmtId="195" formatCode="#,###\ &quot;Cu Ft&quot;"/>
    <numFmt numFmtId="196" formatCode="m/d/yy;@"/>
    <numFmt numFmtId="197" formatCode="&quot;IN &quot;#.00"/>
    <numFmt numFmtId="198" formatCode="&quot;IAQ &quot;#.00"/>
  </numFmts>
  <fonts count="85" x14ac:knownFonts="1">
    <font>
      <sz val="11"/>
      <color theme="1"/>
      <name val="Calibri"/>
      <family val="2"/>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1"/>
      <color theme="1"/>
      <name val="Verdana"/>
      <family val="2"/>
      <scheme val="minor"/>
    </font>
    <font>
      <sz val="10"/>
      <name val="Arial"/>
      <family val="2"/>
    </font>
    <font>
      <b/>
      <sz val="12"/>
      <color indexed="9"/>
      <name val="Arial"/>
      <family val="2"/>
    </font>
    <font>
      <b/>
      <sz val="11"/>
      <name val="Arial"/>
      <family val="2"/>
    </font>
    <font>
      <sz val="9"/>
      <name val="Verdana"/>
      <family val="2"/>
    </font>
    <font>
      <b/>
      <sz val="9"/>
      <color indexed="9"/>
      <name val="Verdana"/>
      <family val="2"/>
    </font>
    <font>
      <b/>
      <sz val="9"/>
      <color indexed="63"/>
      <name val="Verdana"/>
      <family val="2"/>
    </font>
    <font>
      <sz val="10"/>
      <name val="Arial"/>
      <family val="2"/>
    </font>
    <font>
      <u/>
      <sz val="10"/>
      <color indexed="12"/>
      <name val="Arial"/>
      <family val="2"/>
    </font>
    <font>
      <b/>
      <sz val="9"/>
      <name val="Verdana"/>
      <family val="2"/>
    </font>
    <font>
      <sz val="9"/>
      <color indexed="63"/>
      <name val="Verdana"/>
      <family val="2"/>
    </font>
    <font>
      <sz val="9"/>
      <color indexed="9"/>
      <name val="Verdana"/>
      <family val="2"/>
    </font>
    <font>
      <sz val="9"/>
      <name val="Arial Narrow"/>
      <family val="2"/>
    </font>
    <font>
      <sz val="10"/>
      <name val="Arial Narrow"/>
      <family val="2"/>
    </font>
    <font>
      <sz val="9"/>
      <name val="Arial"/>
      <family val="2"/>
    </font>
    <font>
      <sz val="8"/>
      <name val="Verdana"/>
      <family val="2"/>
    </font>
    <font>
      <b/>
      <sz val="11"/>
      <color indexed="8"/>
      <name val="Segoe Script"/>
      <family val="2"/>
    </font>
    <font>
      <b/>
      <sz val="8"/>
      <color indexed="8"/>
      <name val="Verdana"/>
      <family val="2"/>
    </font>
    <font>
      <sz val="10"/>
      <name val="Arial"/>
      <family val="2"/>
    </font>
    <font>
      <b/>
      <sz val="9"/>
      <name val="Arial Narrow"/>
      <family val="2"/>
    </font>
    <font>
      <vertAlign val="superscript"/>
      <sz val="14"/>
      <name val="Verdana"/>
      <family val="2"/>
    </font>
    <font>
      <i/>
      <sz val="8"/>
      <name val="Verdana"/>
      <family val="2"/>
    </font>
    <font>
      <b/>
      <i/>
      <sz val="8"/>
      <name val="Verdana"/>
      <family val="2"/>
    </font>
    <font>
      <sz val="10"/>
      <name val="Verdana"/>
      <family val="2"/>
    </font>
    <font>
      <b/>
      <sz val="9"/>
      <color indexed="8"/>
      <name val="Verdana"/>
      <family val="2"/>
    </font>
    <font>
      <sz val="9"/>
      <color indexed="8"/>
      <name val="Verdana"/>
      <family val="2"/>
    </font>
    <font>
      <sz val="7"/>
      <color indexed="8"/>
      <name val="Verdana"/>
      <family val="2"/>
    </font>
    <font>
      <sz val="11"/>
      <color theme="1"/>
      <name val="Calibri"/>
      <family val="2"/>
    </font>
    <font>
      <sz val="11"/>
      <color theme="1"/>
      <name val="Verdana"/>
      <family val="2"/>
      <scheme val="minor"/>
    </font>
    <font>
      <sz val="11"/>
      <color theme="0"/>
      <name val="Verdana"/>
      <family val="2"/>
      <scheme val="minor"/>
    </font>
    <font>
      <b/>
      <i/>
      <sz val="16"/>
      <color theme="1"/>
      <name val="Arial"/>
      <family val="2"/>
    </font>
    <font>
      <sz val="11"/>
      <color theme="1"/>
      <name val="Arial"/>
      <family val="2"/>
    </font>
    <font>
      <b/>
      <i/>
      <u/>
      <sz val="11"/>
      <color theme="1"/>
      <name val="Arial"/>
      <family val="2"/>
    </font>
    <font>
      <b/>
      <sz val="11"/>
      <color theme="1"/>
      <name val="Verdana"/>
      <family val="2"/>
      <scheme val="minor"/>
    </font>
    <font>
      <sz val="8"/>
      <color theme="1"/>
      <name val="Verdana"/>
      <family val="2"/>
    </font>
    <font>
      <b/>
      <sz val="9"/>
      <color theme="1"/>
      <name val="Verdana"/>
      <family val="2"/>
    </font>
    <font>
      <sz val="10"/>
      <color theme="1"/>
      <name val="Verdana"/>
      <family val="2"/>
    </font>
    <font>
      <sz val="9"/>
      <color theme="1"/>
      <name val="Verdana"/>
      <family val="2"/>
    </font>
    <font>
      <sz val="8"/>
      <color theme="1"/>
      <name val="Verdana"/>
      <family val="2"/>
      <scheme val="minor"/>
    </font>
    <font>
      <b/>
      <sz val="9"/>
      <color theme="0"/>
      <name val="Verdana"/>
      <family val="2"/>
    </font>
    <font>
      <b/>
      <i/>
      <sz val="8"/>
      <color theme="1"/>
      <name val="Verdana"/>
      <family val="2"/>
      <scheme val="minor"/>
    </font>
    <font>
      <b/>
      <sz val="8"/>
      <color indexed="9"/>
      <name val="Verdana"/>
      <family val="2"/>
      <scheme val="minor"/>
    </font>
    <font>
      <sz val="8"/>
      <name val="Verdana"/>
      <family val="2"/>
      <scheme val="minor"/>
    </font>
    <font>
      <b/>
      <sz val="8"/>
      <color theme="1"/>
      <name val="Verdana"/>
      <family val="2"/>
      <scheme val="minor"/>
    </font>
    <font>
      <b/>
      <sz val="8"/>
      <name val="Verdana"/>
      <family val="2"/>
      <scheme val="minor"/>
    </font>
    <font>
      <sz val="9"/>
      <color theme="1"/>
      <name val="Verdana"/>
      <family val="2"/>
      <scheme val="minor"/>
    </font>
    <font>
      <b/>
      <sz val="9"/>
      <color theme="1"/>
      <name val="Verdana"/>
      <family val="2"/>
      <scheme val="minor"/>
    </font>
    <font>
      <sz val="11"/>
      <name val="Verdana"/>
      <family val="2"/>
      <scheme val="minor"/>
    </font>
    <font>
      <b/>
      <sz val="11"/>
      <name val="Verdana"/>
      <family val="2"/>
      <scheme val="minor"/>
    </font>
    <font>
      <sz val="11"/>
      <color theme="0" tint="-0.249977111117893"/>
      <name val="Verdana"/>
      <family val="2"/>
      <scheme val="minor"/>
    </font>
    <font>
      <b/>
      <sz val="11"/>
      <color theme="7" tint="-0.499984740745262"/>
      <name val="Verdana"/>
      <family val="2"/>
      <scheme val="minor"/>
    </font>
    <font>
      <sz val="10"/>
      <name val="Verdana"/>
      <family val="2"/>
      <scheme val="minor"/>
    </font>
    <font>
      <sz val="14"/>
      <name val="Verdana"/>
      <family val="2"/>
      <scheme val="minor"/>
    </font>
    <font>
      <i/>
      <sz val="8"/>
      <name val="Verdana"/>
      <family val="2"/>
      <scheme val="minor"/>
    </font>
    <font>
      <sz val="11"/>
      <color theme="1"/>
      <name val="Verdana"/>
      <family val="2"/>
    </font>
    <font>
      <b/>
      <sz val="11"/>
      <color indexed="9"/>
      <name val="Verdana"/>
      <family val="2"/>
      <scheme val="minor"/>
    </font>
    <font>
      <sz val="10"/>
      <color theme="1"/>
      <name val="Verdana"/>
      <family val="2"/>
      <scheme val="minor"/>
    </font>
    <font>
      <b/>
      <sz val="10"/>
      <color theme="1"/>
      <name val="Verdana"/>
      <family val="2"/>
      <scheme val="minor"/>
    </font>
    <font>
      <sz val="9"/>
      <name val="Verdana"/>
      <family val="2"/>
      <scheme val="minor"/>
    </font>
    <font>
      <b/>
      <sz val="14"/>
      <name val="Verdana"/>
      <family val="2"/>
      <scheme val="minor"/>
    </font>
    <font>
      <i/>
      <sz val="16"/>
      <color indexed="9"/>
      <name val="Verdana"/>
      <family val="2"/>
      <scheme val="minor"/>
    </font>
    <font>
      <b/>
      <sz val="16"/>
      <name val="Verdana"/>
      <family val="2"/>
      <scheme val="minor"/>
    </font>
    <font>
      <b/>
      <sz val="12"/>
      <name val="Verdana"/>
      <family val="2"/>
      <scheme val="minor"/>
    </font>
    <font>
      <b/>
      <u/>
      <sz val="12"/>
      <color indexed="12"/>
      <name val="Verdana"/>
      <family val="2"/>
      <scheme val="minor"/>
    </font>
    <font>
      <sz val="12"/>
      <name val="Verdana"/>
      <family val="2"/>
      <scheme val="minor"/>
    </font>
    <font>
      <sz val="8"/>
      <color theme="1"/>
      <name val="Calibri"/>
      <family val="2"/>
    </font>
    <font>
      <b/>
      <sz val="12"/>
      <color theme="0"/>
      <name val="Verdana"/>
      <family val="2"/>
    </font>
    <font>
      <b/>
      <sz val="11"/>
      <color indexed="9"/>
      <name val="Verdana"/>
      <family val="2"/>
    </font>
    <font>
      <b/>
      <sz val="11"/>
      <color theme="1"/>
      <name val="Verdana"/>
      <family val="2"/>
    </font>
    <font>
      <b/>
      <sz val="9"/>
      <name val="Verdana"/>
      <family val="2"/>
      <scheme val="minor"/>
    </font>
    <font>
      <b/>
      <sz val="11"/>
      <name val="Verdana"/>
      <family val="2"/>
    </font>
    <font>
      <sz val="12"/>
      <color theme="1"/>
      <name val="Verdana"/>
      <family val="2"/>
      <scheme val="minor"/>
    </font>
    <font>
      <sz val="9"/>
      <color theme="1"/>
      <name val="Wingdings"/>
      <charset val="2"/>
    </font>
    <font>
      <sz val="10"/>
      <color theme="1"/>
      <name val="Wingdings"/>
      <charset val="2"/>
    </font>
    <font>
      <sz val="12"/>
      <color theme="1"/>
      <name val="Times New Roman"/>
      <family val="1"/>
    </font>
    <font>
      <sz val="11"/>
      <name val="Calibri"/>
      <family val="2"/>
    </font>
    <font>
      <sz val="9"/>
      <name val="Calibri"/>
      <family val="2"/>
    </font>
    <font>
      <sz val="8.1"/>
      <name val="Verdana"/>
      <family val="2"/>
    </font>
  </fonts>
  <fills count="31">
    <fill>
      <patternFill patternType="none"/>
    </fill>
    <fill>
      <patternFill patternType="gray125"/>
    </fill>
    <fill>
      <patternFill patternType="lightTrellis"/>
    </fill>
    <fill>
      <patternFill patternType="solid">
        <fgColor indexed="22"/>
        <bgColor indexed="64"/>
      </patternFill>
    </fill>
    <fill>
      <patternFill patternType="solid">
        <fgColor indexed="22"/>
        <bgColor indexed="44"/>
      </patternFill>
    </fill>
    <fill>
      <patternFill patternType="solid">
        <fgColor indexed="63"/>
        <bgColor indexed="64"/>
      </patternFill>
    </fill>
    <fill>
      <patternFill patternType="solid">
        <fgColor indexed="63"/>
        <bgColor indexed="59"/>
      </patternFill>
    </fill>
    <fill>
      <patternFill patternType="solid">
        <fgColor indexed="8"/>
        <bgColor indexed="64"/>
      </patternFill>
    </fill>
    <fill>
      <patternFill patternType="solid">
        <fgColor theme="2"/>
        <bgColor indexed="64"/>
      </patternFill>
    </fill>
    <fill>
      <patternFill patternType="solid">
        <fgColor theme="0"/>
        <bgColor indexed="64"/>
      </patternFill>
    </fill>
    <fill>
      <patternFill patternType="solid">
        <fgColor theme="5" tint="0.79998168889431442"/>
        <bgColor indexed="44"/>
      </patternFill>
    </fill>
    <fill>
      <patternFill patternType="solid">
        <fgColor theme="4"/>
        <bgColor indexed="64"/>
      </patternFill>
    </fill>
    <fill>
      <patternFill patternType="solid">
        <fgColor theme="8"/>
        <bgColor indexed="64"/>
      </patternFill>
    </fill>
    <fill>
      <patternFill patternType="solid">
        <fgColor theme="9"/>
        <bgColor indexed="64"/>
      </patternFill>
    </fill>
    <fill>
      <patternFill patternType="solid">
        <fgColor theme="6"/>
        <bgColor indexed="58"/>
      </patternFill>
    </fill>
    <fill>
      <patternFill patternType="solid">
        <fgColor theme="5" tint="0.79998168889431442"/>
        <bgColor indexed="64"/>
      </patternFill>
    </fill>
    <fill>
      <patternFill patternType="solid">
        <fgColor theme="6"/>
        <bgColor indexed="64"/>
      </patternFill>
    </fill>
    <fill>
      <patternFill patternType="solid">
        <fgColor rgb="FF92D050"/>
        <bgColor indexed="64"/>
      </patternFill>
    </fill>
    <fill>
      <patternFill patternType="solid">
        <fgColor rgb="FFFF0000"/>
        <bgColor indexed="64"/>
      </patternFill>
    </fill>
    <fill>
      <patternFill patternType="solid">
        <fgColor rgb="FFFFFF00"/>
        <bgColor indexed="64"/>
      </patternFill>
    </fill>
    <fill>
      <patternFill patternType="solid">
        <fgColor rgb="FFF2F2F2"/>
        <bgColor indexed="64"/>
      </patternFill>
    </fill>
    <fill>
      <patternFill patternType="solid">
        <fgColor rgb="FFA568D2"/>
        <bgColor indexed="64"/>
      </patternFill>
    </fill>
    <fill>
      <patternFill patternType="solid">
        <fgColor theme="0" tint="-0.249977111117893"/>
        <bgColor indexed="64"/>
      </patternFill>
    </fill>
    <fill>
      <patternFill patternType="solid">
        <fgColor rgb="FFD06F1A"/>
        <bgColor indexed="64"/>
      </patternFill>
    </fill>
    <fill>
      <patternFill patternType="solid">
        <fgColor theme="7"/>
        <bgColor indexed="64"/>
      </patternFill>
    </fill>
    <fill>
      <patternFill patternType="solid">
        <fgColor theme="0" tint="-4.9989318521683403E-2"/>
        <bgColor indexed="64"/>
      </patternFill>
    </fill>
    <fill>
      <patternFill patternType="solid">
        <fgColor theme="7" tint="-0.499984740745262"/>
        <bgColor indexed="58"/>
      </patternFill>
    </fill>
    <fill>
      <patternFill patternType="solid">
        <fgColor theme="0" tint="-0.14999847407452621"/>
        <bgColor indexed="64"/>
      </patternFill>
    </fill>
    <fill>
      <patternFill patternType="solid">
        <fgColor rgb="FFFFC000"/>
        <bgColor indexed="64"/>
      </patternFill>
    </fill>
    <fill>
      <patternFill patternType="solid">
        <fgColor rgb="FF00B0F0"/>
        <bgColor indexed="64"/>
      </patternFill>
    </fill>
    <fill>
      <patternFill patternType="solid">
        <fgColor theme="0" tint="-0.34998626667073579"/>
        <bgColor indexed="64"/>
      </patternFill>
    </fill>
  </fills>
  <borders count="86">
    <border>
      <left/>
      <right/>
      <top/>
      <bottom/>
      <diagonal/>
    </border>
    <border>
      <left/>
      <right/>
      <top style="thick">
        <color indexed="64"/>
      </top>
      <bottom style="thick">
        <color indexed="64"/>
      </bottom>
      <diagonal/>
    </border>
    <border>
      <left/>
      <right/>
      <top style="thick">
        <color indexed="8"/>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style="thin">
        <color indexed="64"/>
      </top>
      <bottom/>
      <diagonal/>
    </border>
    <border>
      <left/>
      <right style="thin">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style="medium">
        <color indexed="64"/>
      </right>
      <top style="medium">
        <color indexed="64"/>
      </top>
      <bottom style="medium">
        <color indexed="64"/>
      </bottom>
      <diagonal/>
    </border>
    <border>
      <left/>
      <right/>
      <top style="thin">
        <color theme="1"/>
      </top>
      <bottom/>
      <diagonal/>
    </border>
    <border>
      <left/>
      <right/>
      <top/>
      <bottom style="thin">
        <color theme="1"/>
      </bottom>
      <diagonal/>
    </border>
    <border>
      <left style="thin">
        <color theme="1"/>
      </left>
      <right style="thin">
        <color theme="1"/>
      </right>
      <top style="thin">
        <color theme="1"/>
      </top>
      <bottom style="thin">
        <color theme="1"/>
      </bottom>
      <diagonal/>
    </border>
    <border>
      <left style="medium">
        <color indexed="64"/>
      </left>
      <right/>
      <top/>
      <bottom style="thin">
        <color theme="1"/>
      </bottom>
      <diagonal/>
    </border>
    <border>
      <left style="thin">
        <color theme="1"/>
      </left>
      <right style="thin">
        <color indexed="64"/>
      </right>
      <top style="thin">
        <color theme="1"/>
      </top>
      <bottom style="thin">
        <color theme="1"/>
      </bottom>
      <diagonal/>
    </border>
    <border>
      <left/>
      <right style="medium">
        <color indexed="64"/>
      </right>
      <top/>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s>
  <cellStyleXfs count="67">
    <xf numFmtId="0" fontId="0" fillId="0" borderId="0"/>
    <xf numFmtId="0" fontId="8" fillId="0" borderId="0">
      <alignment horizontal="left" indent="1"/>
    </xf>
    <xf numFmtId="0" fontId="14" fillId="0" borderId="0">
      <alignment horizontal="left" indent="1"/>
    </xf>
    <xf numFmtId="0" fontId="8" fillId="0" borderId="0">
      <alignment horizontal="left" indent="1"/>
    </xf>
    <xf numFmtId="0" fontId="25" fillId="0" borderId="0">
      <alignment horizontal="left" indent="1"/>
    </xf>
    <xf numFmtId="0" fontId="8" fillId="0" borderId="0">
      <alignment horizontal="left" indent="1"/>
    </xf>
    <xf numFmtId="0" fontId="8" fillId="0" borderId="0">
      <alignment horizontal="left" indent="1"/>
    </xf>
    <xf numFmtId="0" fontId="34" fillId="8" borderId="0" applyNumberFormat="0" applyBorder="0" applyAlignment="0" applyProtection="0">
      <alignment vertical="top"/>
      <protection locked="0"/>
    </xf>
    <xf numFmtId="0" fontId="37" fillId="0" borderId="0">
      <alignment horizontal="center"/>
    </xf>
    <xf numFmtId="0" fontId="37" fillId="0" borderId="0">
      <alignment horizontal="center" textRotation="90"/>
    </xf>
    <xf numFmtId="0" fontId="34" fillId="9" borderId="0" applyNumberFormat="0" applyBorder="0" applyAlignment="0" applyProtection="0">
      <alignment vertical="top"/>
      <protection locked="0"/>
    </xf>
    <xf numFmtId="0" fontId="15" fillId="0" borderId="0" applyNumberFormat="0" applyFill="0" applyBorder="0" applyAlignment="0" applyProtection="0">
      <alignment vertical="top"/>
      <protection locked="0"/>
    </xf>
    <xf numFmtId="0" fontId="8" fillId="0" borderId="0"/>
    <xf numFmtId="0" fontId="38" fillId="0" borderId="0"/>
    <xf numFmtId="0" fontId="34" fillId="0" borderId="0"/>
    <xf numFmtId="0" fontId="14" fillId="0" borderId="0"/>
    <xf numFmtId="0" fontId="8" fillId="0" borderId="0"/>
    <xf numFmtId="0" fontId="8" fillId="2" borderId="0"/>
    <xf numFmtId="0" fontId="8" fillId="2" borderId="0"/>
    <xf numFmtId="0" fontId="35" fillId="0" borderId="0"/>
    <xf numFmtId="0" fontId="35" fillId="0" borderId="0"/>
    <xf numFmtId="0" fontId="35" fillId="0" borderId="0"/>
    <xf numFmtId="0" fontId="35" fillId="0" borderId="0"/>
    <xf numFmtId="0" fontId="25" fillId="0" borderId="0"/>
    <xf numFmtId="0" fontId="8" fillId="0" borderId="0"/>
    <xf numFmtId="0" fontId="8" fillId="0" borderId="0"/>
    <xf numFmtId="0" fontId="8" fillId="0" borderId="0"/>
    <xf numFmtId="0" fontId="8" fillId="0" borderId="0"/>
    <xf numFmtId="0" fontId="8" fillId="0" borderId="0"/>
    <xf numFmtId="0" fontId="35" fillId="0" borderId="0"/>
    <xf numFmtId="0" fontId="8" fillId="0" borderId="0"/>
    <xf numFmtId="9" fontId="34"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0" fontId="39" fillId="0" borderId="0"/>
    <xf numFmtId="191" fontId="39" fillId="0" borderId="0"/>
    <xf numFmtId="0" fontId="10" fillId="3" borderId="1" applyFont="0" applyAlignment="0"/>
    <xf numFmtId="0" fontId="8" fillId="4" borderId="2" applyFont="0" applyAlignment="0"/>
    <xf numFmtId="0" fontId="10" fillId="3" borderId="1" applyFont="0" applyAlignment="0"/>
    <xf numFmtId="0" fontId="8" fillId="4" borderId="2" applyFont="0" applyAlignment="0"/>
    <xf numFmtId="0" fontId="9" fillId="5" borderId="0">
      <alignment horizontal="left" indent="1"/>
    </xf>
    <xf numFmtId="0" fontId="9" fillId="6" borderId="0">
      <alignment horizontal="left" indent="1"/>
    </xf>
    <xf numFmtId="0" fontId="9" fillId="5" borderId="0">
      <alignment horizontal="left" indent="1"/>
    </xf>
    <xf numFmtId="0" fontId="7"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3" fillId="0" borderId="0"/>
    <xf numFmtId="0" fontId="2" fillId="0" borderId="0"/>
    <xf numFmtId="0" fontId="1" fillId="0" borderId="0"/>
    <xf numFmtId="0" fontId="34" fillId="0" borderId="0"/>
    <xf numFmtId="0" fontId="1" fillId="0" borderId="0"/>
    <xf numFmtId="0" fontId="1" fillId="0" borderId="0"/>
    <xf numFmtId="0" fontId="1" fillId="0" borderId="0"/>
    <xf numFmtId="0" fontId="1" fillId="0" borderId="0"/>
    <xf numFmtId="0" fontId="1" fillId="0" borderId="0"/>
    <xf numFmtId="9" fontId="3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058">
    <xf numFmtId="0" fontId="0" fillId="0" borderId="0" xfId="0"/>
    <xf numFmtId="0" fontId="11" fillId="0" borderId="0" xfId="2" applyFont="1" applyFill="1" applyBorder="1" applyAlignment="1" applyProtection="1">
      <alignment horizontal="left" vertical="top"/>
    </xf>
    <xf numFmtId="0" fontId="41" fillId="0" borderId="0" xfId="0" applyFont="1" applyBorder="1" applyAlignment="1">
      <alignment vertical="top"/>
    </xf>
    <xf numFmtId="0" fontId="16" fillId="0" borderId="0" xfId="2" applyFont="1" applyFill="1" applyBorder="1" applyAlignment="1" applyProtection="1">
      <alignment horizontal="left" vertical="top"/>
    </xf>
    <xf numFmtId="0" fontId="11" fillId="0" borderId="3" xfId="2" applyFont="1" applyFill="1" applyBorder="1" applyAlignment="1" applyProtection="1">
      <alignment horizontal="left" vertical="top"/>
    </xf>
    <xf numFmtId="0" fontId="43" fillId="0" borderId="0" xfId="0" applyFont="1" applyBorder="1" applyAlignment="1">
      <alignment horizontal="left" vertical="top"/>
    </xf>
    <xf numFmtId="0" fontId="11" fillId="0" borderId="0" xfId="2" applyFont="1" applyFill="1" applyBorder="1" applyAlignment="1" applyProtection="1">
      <alignment vertical="top" wrapText="1"/>
    </xf>
    <xf numFmtId="0" fontId="42" fillId="0" borderId="0" xfId="36" applyFont="1" applyFill="1" applyBorder="1" applyAlignment="1" applyProtection="1">
      <alignment horizontal="left" vertical="top"/>
    </xf>
    <xf numFmtId="0" fontId="44" fillId="0" borderId="0" xfId="0" applyFont="1" applyBorder="1" applyAlignment="1">
      <alignment vertical="top"/>
    </xf>
    <xf numFmtId="0" fontId="44" fillId="0" borderId="0" xfId="0" applyFont="1" applyFill="1" applyBorder="1" applyAlignment="1">
      <alignment vertical="top"/>
    </xf>
    <xf numFmtId="0" fontId="41" fillId="0" borderId="0" xfId="0" applyFont="1" applyBorder="1" applyAlignment="1">
      <alignment horizontal="left" vertical="top"/>
    </xf>
    <xf numFmtId="169" fontId="42" fillId="0" borderId="3" xfId="0" applyNumberFormat="1" applyFont="1" applyFill="1" applyBorder="1" applyAlignment="1">
      <alignment horizontal="left" vertical="top"/>
    </xf>
    <xf numFmtId="0" fontId="11" fillId="0" borderId="0" xfId="0" applyFont="1" applyFill="1" applyBorder="1" applyAlignment="1">
      <alignment vertical="top"/>
    </xf>
    <xf numFmtId="0" fontId="11" fillId="0" borderId="72" xfId="2" applyFont="1" applyFill="1" applyBorder="1" applyAlignment="1" applyProtection="1">
      <alignment horizontal="left" vertical="top"/>
    </xf>
    <xf numFmtId="169" fontId="42" fillId="0" borderId="73" xfId="0" applyNumberFormat="1" applyFont="1" applyBorder="1" applyAlignment="1">
      <alignment horizontal="left" vertical="top"/>
    </xf>
    <xf numFmtId="0" fontId="11" fillId="0" borderId="73" xfId="2" applyFont="1" applyFill="1" applyBorder="1" applyAlignment="1" applyProtection="1">
      <alignment horizontal="left" vertical="top"/>
    </xf>
    <xf numFmtId="0" fontId="42" fillId="0" borderId="4" xfId="40" applyFont="1" applyFill="1" applyBorder="1" applyAlignment="1" applyProtection="1">
      <alignment horizontal="left" vertical="top"/>
    </xf>
    <xf numFmtId="183" fontId="42" fillId="0" borderId="10" xfId="0" applyNumberFormat="1" applyFont="1" applyBorder="1" applyAlignment="1">
      <alignment horizontal="left" vertical="top"/>
    </xf>
    <xf numFmtId="170" fontId="42" fillId="0" borderId="8" xfId="0" applyNumberFormat="1" applyFont="1" applyBorder="1" applyAlignment="1">
      <alignment horizontal="left" vertical="top"/>
    </xf>
    <xf numFmtId="165" fontId="42" fillId="0" borderId="8" xfId="0" applyNumberFormat="1" applyFont="1" applyBorder="1" applyAlignment="1">
      <alignment horizontal="left" vertical="top"/>
    </xf>
    <xf numFmtId="165" fontId="42" fillId="0" borderId="9" xfId="0" applyNumberFormat="1" applyFont="1" applyBorder="1" applyAlignment="1">
      <alignment horizontal="left" vertical="top"/>
    </xf>
    <xf numFmtId="182" fontId="42" fillId="0" borderId="8" xfId="0" applyNumberFormat="1" applyFont="1" applyBorder="1" applyAlignment="1">
      <alignment horizontal="left" vertical="top"/>
    </xf>
    <xf numFmtId="182" fontId="42" fillId="0" borderId="10" xfId="0" applyNumberFormat="1" applyFont="1" applyBorder="1" applyAlignment="1">
      <alignment horizontal="left" vertical="top"/>
    </xf>
    <xf numFmtId="173" fontId="42" fillId="0" borderId="9" xfId="0" applyNumberFormat="1" applyFont="1" applyBorder="1" applyAlignment="1">
      <alignment horizontal="left" vertical="top"/>
    </xf>
    <xf numFmtId="173" fontId="42" fillId="0" borderId="8" xfId="0" applyNumberFormat="1" applyFont="1" applyFill="1" applyBorder="1" applyAlignment="1">
      <alignment horizontal="left" vertical="top"/>
    </xf>
    <xf numFmtId="172" fontId="42" fillId="0" borderId="10" xfId="0" applyNumberFormat="1" applyFont="1" applyBorder="1" applyAlignment="1">
      <alignment horizontal="left" vertical="top"/>
    </xf>
    <xf numFmtId="172" fontId="42" fillId="0" borderId="11" xfId="0" applyNumberFormat="1" applyFont="1" applyBorder="1" applyAlignment="1">
      <alignment horizontal="left" vertical="top"/>
    </xf>
    <xf numFmtId="172" fontId="42" fillId="0" borderId="8" xfId="0" applyNumberFormat="1" applyFont="1" applyBorder="1" applyAlignment="1">
      <alignment horizontal="left" vertical="top"/>
    </xf>
    <xf numFmtId="172" fontId="42" fillId="0" borderId="9" xfId="0" applyNumberFormat="1" applyFont="1" applyBorder="1" applyAlignment="1">
      <alignment horizontal="left" vertical="top"/>
    </xf>
    <xf numFmtId="167" fontId="42" fillId="0" borderId="11" xfId="0" applyNumberFormat="1" applyFont="1" applyBorder="1" applyAlignment="1">
      <alignment horizontal="left" vertical="top"/>
    </xf>
    <xf numFmtId="167" fontId="42" fillId="0" borderId="8" xfId="0" applyNumberFormat="1" applyFont="1" applyBorder="1" applyAlignment="1">
      <alignment horizontal="left" vertical="top"/>
    </xf>
    <xf numFmtId="167" fontId="42" fillId="0" borderId="9" xfId="0" applyNumberFormat="1" applyFont="1" applyBorder="1" applyAlignment="1">
      <alignment horizontal="left" vertical="top"/>
    </xf>
    <xf numFmtId="167" fontId="42" fillId="0" borderId="10" xfId="0" applyNumberFormat="1" applyFont="1" applyBorder="1" applyAlignment="1">
      <alignment horizontal="left" vertical="top"/>
    </xf>
    <xf numFmtId="167" fontId="42" fillId="0" borderId="75" xfId="0" applyNumberFormat="1" applyFont="1" applyBorder="1" applyAlignment="1">
      <alignment horizontal="left" vertical="top"/>
    </xf>
    <xf numFmtId="179" fontId="42" fillId="0" borderId="8" xfId="0" applyNumberFormat="1" applyFont="1" applyBorder="1" applyAlignment="1">
      <alignment horizontal="left" vertical="top"/>
    </xf>
    <xf numFmtId="180" fontId="42" fillId="0" borderId="8" xfId="0" applyNumberFormat="1" applyFont="1" applyBorder="1" applyAlignment="1">
      <alignment horizontal="left" vertical="top"/>
    </xf>
    <xf numFmtId="180" fontId="42" fillId="0" borderId="9" xfId="0" applyNumberFormat="1" applyFont="1" applyBorder="1" applyAlignment="1">
      <alignment horizontal="left" vertical="top"/>
    </xf>
    <xf numFmtId="180" fontId="42" fillId="0" borderId="8" xfId="0" applyNumberFormat="1" applyFont="1" applyFill="1" applyBorder="1" applyAlignment="1">
      <alignment horizontal="left" vertical="top"/>
    </xf>
    <xf numFmtId="174" fontId="42" fillId="0" borderId="11" xfId="0" applyNumberFormat="1" applyFont="1" applyBorder="1" applyAlignment="1">
      <alignment horizontal="left" vertical="top"/>
    </xf>
    <xf numFmtId="174" fontId="42" fillId="0" borderId="9" xfId="0" applyNumberFormat="1" applyFont="1" applyBorder="1" applyAlignment="1">
      <alignment horizontal="left" vertical="top"/>
    </xf>
    <xf numFmtId="175" fontId="42" fillId="0" borderId="10" xfId="0" applyNumberFormat="1" applyFont="1" applyBorder="1" applyAlignment="1">
      <alignment horizontal="left" vertical="top"/>
    </xf>
    <xf numFmtId="164" fontId="42" fillId="0" borderId="8" xfId="0" applyNumberFormat="1" applyFont="1" applyBorder="1" applyAlignment="1">
      <alignment horizontal="left" vertical="top"/>
    </xf>
    <xf numFmtId="181" fontId="42" fillId="0" borderId="8" xfId="0" applyNumberFormat="1" applyFont="1" applyBorder="1" applyAlignment="1">
      <alignment horizontal="left" vertical="top"/>
    </xf>
    <xf numFmtId="181" fontId="42" fillId="0" borderId="9" xfId="0" applyNumberFormat="1" applyFont="1" applyBorder="1" applyAlignment="1">
      <alignment horizontal="left" vertical="top"/>
    </xf>
    <xf numFmtId="0" fontId="11" fillId="0" borderId="12" xfId="2" applyFont="1" applyFill="1" applyBorder="1" applyAlignment="1" applyProtection="1">
      <alignment horizontal="right" vertical="top"/>
    </xf>
    <xf numFmtId="0" fontId="11" fillId="0" borderId="12" xfId="2" applyFont="1" applyFill="1" applyBorder="1" applyAlignment="1" applyProtection="1">
      <alignment vertical="justify"/>
    </xf>
    <xf numFmtId="0" fontId="13" fillId="0" borderId="12" xfId="40" applyFont="1" applyFill="1" applyBorder="1" applyAlignment="1" applyProtection="1">
      <alignment vertical="top"/>
    </xf>
    <xf numFmtId="0" fontId="13" fillId="0" borderId="0" xfId="40" applyFont="1" applyFill="1" applyBorder="1" applyAlignment="1" applyProtection="1">
      <alignment vertical="top"/>
    </xf>
    <xf numFmtId="0" fontId="11" fillId="0" borderId="0" xfId="2" applyFont="1" applyFill="1" applyBorder="1" applyAlignment="1" applyProtection="1">
      <alignment vertical="justify"/>
    </xf>
    <xf numFmtId="0" fontId="42" fillId="0" borderId="12" xfId="40" applyFont="1" applyFill="1" applyBorder="1" applyAlignment="1" applyProtection="1">
      <alignment horizontal="left" vertical="top"/>
    </xf>
    <xf numFmtId="173" fontId="42" fillId="0" borderId="10" xfId="0" applyNumberFormat="1" applyFont="1" applyFill="1" applyBorder="1" applyAlignment="1">
      <alignment horizontal="left" vertical="top"/>
    </xf>
    <xf numFmtId="0" fontId="11" fillId="0" borderId="3" xfId="2" applyFont="1" applyFill="1" applyBorder="1" applyAlignment="1" applyProtection="1">
      <alignment vertical="justify"/>
    </xf>
    <xf numFmtId="0" fontId="11" fillId="0" borderId="3" xfId="2" applyFont="1" applyFill="1" applyBorder="1" applyAlignment="1" applyProtection="1">
      <alignment vertical="top" wrapText="1"/>
    </xf>
    <xf numFmtId="9" fontId="11" fillId="0" borderId="0" xfId="2" applyNumberFormat="1" applyFont="1" applyFill="1" applyBorder="1" applyAlignment="1" applyProtection="1">
      <alignment horizontal="left" vertical="top" wrapText="1"/>
    </xf>
    <xf numFmtId="9" fontId="11" fillId="0" borderId="3" xfId="2" applyNumberFormat="1" applyFont="1" applyFill="1" applyBorder="1" applyAlignment="1" applyProtection="1">
      <alignment horizontal="left" vertical="top" wrapText="1"/>
    </xf>
    <xf numFmtId="183" fontId="42" fillId="0" borderId="11" xfId="0" applyNumberFormat="1" applyFont="1" applyBorder="1" applyAlignment="1">
      <alignment horizontal="left" vertical="top"/>
    </xf>
    <xf numFmtId="186" fontId="42" fillId="0" borderId="9" xfId="0" applyNumberFormat="1" applyFont="1" applyBorder="1" applyAlignment="1">
      <alignment horizontal="left" vertical="top"/>
    </xf>
    <xf numFmtId="186" fontId="42" fillId="0" borderId="11" xfId="0" applyNumberFormat="1" applyFont="1" applyBorder="1" applyAlignment="1">
      <alignment horizontal="left" vertical="top"/>
    </xf>
    <xf numFmtId="188" fontId="42" fillId="0" borderId="11" xfId="0" applyNumberFormat="1" applyFont="1" applyBorder="1" applyAlignment="1">
      <alignment horizontal="left" vertical="top"/>
    </xf>
    <xf numFmtId="178" fontId="42" fillId="0" borderId="8" xfId="0" applyNumberFormat="1" applyFont="1" applyBorder="1" applyAlignment="1">
      <alignment horizontal="left" vertical="top"/>
    </xf>
    <xf numFmtId="178" fontId="42" fillId="0" borderId="9" xfId="0" applyNumberFormat="1" applyFont="1" applyBorder="1" applyAlignment="1">
      <alignment horizontal="left" vertical="top"/>
    </xf>
    <xf numFmtId="0" fontId="45" fillId="0" borderId="0" xfId="0" applyFont="1"/>
    <xf numFmtId="0" fontId="35" fillId="0" borderId="0" xfId="0" applyFont="1"/>
    <xf numFmtId="0" fontId="35" fillId="0" borderId="7" xfId="0" applyFont="1" applyBorder="1"/>
    <xf numFmtId="0" fontId="19" fillId="0" borderId="17" xfId="0" applyFont="1" applyFill="1" applyBorder="1" applyAlignment="1">
      <alignment vertical="center"/>
    </xf>
    <xf numFmtId="0" fontId="19" fillId="0" borderId="0" xfId="0" applyFont="1" applyFill="1" applyBorder="1" applyAlignment="1">
      <alignment vertical="center"/>
    </xf>
    <xf numFmtId="0" fontId="42" fillId="0" borderId="0" xfId="40" applyFont="1" applyFill="1" applyBorder="1" applyAlignment="1" applyProtection="1">
      <alignment horizontal="left" vertical="top"/>
    </xf>
    <xf numFmtId="0" fontId="35" fillId="0" borderId="0" xfId="0" applyFont="1" applyFill="1" applyBorder="1"/>
    <xf numFmtId="0" fontId="20" fillId="0" borderId="0" xfId="0" applyFont="1" applyFill="1" applyBorder="1" applyAlignment="1">
      <alignment vertical="center"/>
    </xf>
    <xf numFmtId="0" fontId="19" fillId="0" borderId="0" xfId="0" applyFont="1" applyFill="1" applyBorder="1" applyAlignment="1">
      <alignment horizontal="center" vertical="center"/>
    </xf>
    <xf numFmtId="0" fontId="20" fillId="0" borderId="0" xfId="0" applyFont="1" applyFill="1" applyBorder="1" applyAlignment="1">
      <alignment horizontal="center" vertical="center"/>
    </xf>
    <xf numFmtId="0" fontId="35" fillId="0" borderId="3" xfId="0" applyFont="1" applyBorder="1"/>
    <xf numFmtId="0" fontId="42" fillId="0" borderId="18" xfId="40" applyFont="1" applyFill="1" applyBorder="1" applyAlignment="1" applyProtection="1">
      <alignment horizontal="left" vertical="top"/>
    </xf>
    <xf numFmtId="0" fontId="42" fillId="0" borderId="19" xfId="40" applyFont="1" applyFill="1" applyBorder="1" applyAlignment="1" applyProtection="1">
      <alignment horizontal="left" vertical="top"/>
    </xf>
    <xf numFmtId="0" fontId="19" fillId="0" borderId="18" xfId="0" applyFont="1" applyFill="1" applyBorder="1" applyAlignment="1">
      <alignment vertical="center"/>
    </xf>
    <xf numFmtId="0" fontId="12" fillId="0" borderId="0" xfId="40" applyFont="1" applyFill="1" applyBorder="1" applyAlignment="1" applyProtection="1">
      <alignment horizontal="center" vertical="top"/>
    </xf>
    <xf numFmtId="0" fontId="19" fillId="0" borderId="18" xfId="0" applyFont="1" applyFill="1" applyBorder="1" applyAlignment="1">
      <alignment horizontal="left" vertical="center"/>
    </xf>
    <xf numFmtId="0" fontId="44" fillId="0" borderId="0" xfId="0" applyFont="1" applyBorder="1" applyAlignment="1">
      <alignment horizontal="left" vertical="top"/>
    </xf>
    <xf numFmtId="0" fontId="44" fillId="0" borderId="0" xfId="0" applyFont="1" applyBorder="1" applyAlignment="1">
      <alignment horizontal="center" vertical="top"/>
    </xf>
    <xf numFmtId="0" fontId="44" fillId="0" borderId="4" xfId="0" applyFont="1" applyBorder="1" applyAlignment="1">
      <alignment horizontal="center" vertical="top"/>
    </xf>
    <xf numFmtId="0" fontId="44" fillId="0" borderId="12" xfId="0" applyFont="1" applyBorder="1" applyAlignment="1">
      <alignment vertical="top"/>
    </xf>
    <xf numFmtId="169" fontId="44" fillId="0" borderId="0" xfId="0" applyNumberFormat="1" applyFont="1" applyBorder="1" applyAlignment="1">
      <alignment horizontal="left" vertical="top"/>
    </xf>
    <xf numFmtId="0" fontId="44" fillId="0" borderId="4" xfId="0" applyFont="1" applyFill="1" applyBorder="1" applyAlignment="1">
      <alignment horizontal="center" vertical="top"/>
    </xf>
    <xf numFmtId="169" fontId="44" fillId="0" borderId="12" xfId="0" applyNumberFormat="1" applyFont="1" applyBorder="1" applyAlignment="1">
      <alignment horizontal="left" vertical="top"/>
    </xf>
    <xf numFmtId="0" fontId="44" fillId="0" borderId="8" xfId="0" applyFont="1" applyBorder="1" applyAlignment="1">
      <alignment vertical="top"/>
    </xf>
    <xf numFmtId="0" fontId="44" fillId="0" borderId="0" xfId="0" applyFont="1" applyBorder="1" applyAlignment="1">
      <alignment horizontal="left" vertical="justify"/>
    </xf>
    <xf numFmtId="0" fontId="42" fillId="0" borderId="3" xfId="0" applyFont="1" applyBorder="1" applyAlignment="1">
      <alignment vertical="top"/>
    </xf>
    <xf numFmtId="0" fontId="44" fillId="0" borderId="12" xfId="0" applyFont="1" applyFill="1" applyBorder="1" applyAlignment="1">
      <alignment vertical="top"/>
    </xf>
    <xf numFmtId="0" fontId="44" fillId="0" borderId="0" xfId="0" applyFont="1" applyBorder="1" applyAlignment="1">
      <alignment vertical="top" wrapText="1"/>
    </xf>
    <xf numFmtId="0" fontId="44" fillId="0" borderId="3" xfId="0" applyFont="1" applyFill="1" applyBorder="1" applyAlignment="1">
      <alignment horizontal="left" vertical="top"/>
    </xf>
    <xf numFmtId="0" fontId="44" fillId="0" borderId="3" xfId="0" applyFont="1" applyFill="1" applyBorder="1" applyAlignment="1">
      <alignment vertical="top"/>
    </xf>
    <xf numFmtId="171" fontId="42" fillId="0" borderId="10" xfId="0" applyNumberFormat="1" applyFont="1" applyBorder="1" applyAlignment="1">
      <alignment horizontal="left" vertical="top"/>
    </xf>
    <xf numFmtId="0" fontId="11" fillId="0" borderId="25" xfId="2" applyFont="1" applyFill="1" applyBorder="1" applyAlignment="1" applyProtection="1">
      <alignment vertical="top" wrapText="1"/>
    </xf>
    <xf numFmtId="0" fontId="44" fillId="0" borderId="26" xfId="0" applyFont="1" applyBorder="1" applyAlignment="1">
      <alignment vertical="top"/>
    </xf>
    <xf numFmtId="0" fontId="44" fillId="0" borderId="3" xfId="0" applyFont="1" applyBorder="1" applyAlignment="1">
      <alignment vertical="top"/>
    </xf>
    <xf numFmtId="0" fontId="44" fillId="0" borderId="7" xfId="0" applyFont="1" applyBorder="1" applyAlignment="1">
      <alignment vertical="top"/>
    </xf>
    <xf numFmtId="0" fontId="11" fillId="0" borderId="27" xfId="15" applyFont="1" applyFill="1" applyBorder="1" applyAlignment="1" applyProtection="1">
      <alignment horizontal="center" vertical="top"/>
    </xf>
    <xf numFmtId="0" fontId="44" fillId="0" borderId="0" xfId="0" applyFont="1" applyFill="1" applyBorder="1" applyAlignment="1">
      <alignment vertical="top"/>
    </xf>
    <xf numFmtId="0" fontId="44" fillId="0" borderId="8" xfId="0" applyFont="1" applyFill="1" applyBorder="1" applyAlignment="1">
      <alignment vertical="top"/>
    </xf>
    <xf numFmtId="0" fontId="44" fillId="0" borderId="9" xfId="0" applyFont="1" applyFill="1" applyBorder="1" applyAlignment="1">
      <alignment vertical="top"/>
    </xf>
    <xf numFmtId="0" fontId="41" fillId="0" borderId="28" xfId="0" applyFont="1" applyBorder="1" applyAlignment="1">
      <alignment horizontal="center" vertical="top"/>
    </xf>
    <xf numFmtId="0" fontId="41" fillId="0" borderId="29" xfId="0" applyFont="1" applyBorder="1" applyAlignment="1">
      <alignment horizontal="center" vertical="top"/>
    </xf>
    <xf numFmtId="0" fontId="41" fillId="0" borderId="30" xfId="0" applyFont="1" applyBorder="1" applyAlignment="1">
      <alignment horizontal="center" vertical="top"/>
    </xf>
    <xf numFmtId="0" fontId="45" fillId="0" borderId="0" xfId="19" applyFont="1" applyBorder="1"/>
    <xf numFmtId="0" fontId="45" fillId="0" borderId="0" xfId="19" applyFont="1"/>
    <xf numFmtId="0" fontId="45" fillId="0" borderId="0" xfId="19" applyFont="1" applyFill="1" applyAlignment="1">
      <alignment horizontal="right" vertical="top"/>
    </xf>
    <xf numFmtId="0" fontId="45" fillId="0" borderId="0" xfId="19" applyFont="1" applyFill="1" applyBorder="1" applyAlignment="1">
      <alignment horizontal="center" vertical="top"/>
    </xf>
    <xf numFmtId="0" fontId="45" fillId="0" borderId="0" xfId="19" applyFont="1" applyFill="1" applyBorder="1" applyAlignment="1">
      <alignment horizontal="center" vertical="center"/>
    </xf>
    <xf numFmtId="0" fontId="45" fillId="0" borderId="0" xfId="19" applyFont="1" applyFill="1" applyBorder="1" applyAlignment="1">
      <alignment horizontal="left" vertical="top"/>
    </xf>
    <xf numFmtId="0" fontId="45" fillId="0" borderId="0" xfId="19" applyFont="1" applyBorder="1" applyAlignment="1">
      <alignment horizontal="left"/>
    </xf>
    <xf numFmtId="0" fontId="45" fillId="0" borderId="0" xfId="19" applyFont="1" applyFill="1" applyBorder="1" applyAlignment="1">
      <alignment horizontal="right" vertical="top"/>
    </xf>
    <xf numFmtId="0" fontId="45" fillId="0" borderId="0" xfId="19" applyFont="1" applyFill="1" applyBorder="1"/>
    <xf numFmtId="0" fontId="47" fillId="0" borderId="0" xfId="19" applyFont="1" applyFill="1" applyBorder="1" applyAlignment="1">
      <alignment horizontal="right" vertical="top"/>
    </xf>
    <xf numFmtId="0" fontId="45" fillId="0" borderId="0" xfId="19" applyFont="1" applyAlignment="1">
      <alignment horizontal="right" vertical="top"/>
    </xf>
    <xf numFmtId="0" fontId="48" fillId="7" borderId="24" xfId="40" applyFont="1" applyFill="1" applyBorder="1" applyAlignment="1" applyProtection="1">
      <alignment vertical="top"/>
    </xf>
    <xf numFmtId="0" fontId="48" fillId="7" borderId="21" xfId="40" applyFont="1" applyFill="1" applyBorder="1" applyAlignment="1" applyProtection="1">
      <alignment vertical="top"/>
    </xf>
    <xf numFmtId="0" fontId="48" fillId="7" borderId="31" xfId="40" applyFont="1" applyFill="1" applyBorder="1" applyAlignment="1" applyProtection="1">
      <alignment vertical="top"/>
    </xf>
    <xf numFmtId="0" fontId="48" fillId="0" borderId="0" xfId="40" applyFont="1" applyFill="1" applyBorder="1" applyAlignment="1" applyProtection="1">
      <alignment vertical="top"/>
    </xf>
    <xf numFmtId="0" fontId="49" fillId="10" borderId="7" xfId="36" applyFont="1" applyFill="1" applyBorder="1" applyAlignment="1" applyProtection="1">
      <alignment horizontal="left" vertical="top"/>
    </xf>
    <xf numFmtId="0" fontId="49" fillId="10" borderId="7" xfId="36" applyFont="1" applyFill="1" applyBorder="1" applyAlignment="1" applyProtection="1">
      <alignment vertical="top"/>
    </xf>
    <xf numFmtId="0" fontId="49" fillId="10" borderId="7" xfId="36" applyFont="1" applyFill="1" applyBorder="1" applyAlignment="1" applyProtection="1">
      <alignment horizontal="center" vertical="top"/>
    </xf>
    <xf numFmtId="0" fontId="49" fillId="10" borderId="32" xfId="36" applyFont="1" applyFill="1" applyBorder="1" applyAlignment="1" applyProtection="1">
      <alignment horizontal="center" vertical="top"/>
    </xf>
    <xf numFmtId="0" fontId="49" fillId="0" borderId="0" xfId="36" applyFont="1" applyFill="1" applyBorder="1" applyAlignment="1" applyProtection="1">
      <alignment horizontal="center" vertical="top"/>
    </xf>
    <xf numFmtId="0" fontId="45" fillId="0" borderId="0" xfId="0" applyFont="1" applyFill="1" applyBorder="1" applyAlignment="1">
      <alignment vertical="top"/>
    </xf>
    <xf numFmtId="0" fontId="45" fillId="0" borderId="0" xfId="0" applyFont="1" applyBorder="1" applyAlignment="1">
      <alignment vertical="top"/>
    </xf>
    <xf numFmtId="0" fontId="50" fillId="0" borderId="18" xfId="19" applyFont="1" applyBorder="1" applyAlignment="1">
      <alignment horizontal="center" vertical="center" wrapText="1"/>
    </xf>
    <xf numFmtId="0" fontId="50" fillId="0" borderId="4" xfId="19" applyFont="1" applyBorder="1" applyAlignment="1">
      <alignment horizontal="center" vertical="center" wrapText="1"/>
    </xf>
    <xf numFmtId="0" fontId="50" fillId="0" borderId="19" xfId="19" applyFont="1" applyBorder="1" applyAlignment="1">
      <alignment horizontal="center" vertical="center" wrapText="1"/>
    </xf>
    <xf numFmtId="0" fontId="50" fillId="0" borderId="33" xfId="19" applyFont="1" applyBorder="1" applyAlignment="1">
      <alignment vertical="top"/>
    </xf>
    <xf numFmtId="0" fontId="50" fillId="0" borderId="0" xfId="19" applyFont="1"/>
    <xf numFmtId="0" fontId="45" fillId="0" borderId="8" xfId="0" applyFont="1" applyFill="1" applyBorder="1"/>
    <xf numFmtId="0" fontId="45" fillId="0" borderId="14" xfId="0" applyFont="1" applyFill="1" applyBorder="1"/>
    <xf numFmtId="0" fontId="45" fillId="0" borderId="12" xfId="0" applyFont="1" applyFill="1" applyBorder="1"/>
    <xf numFmtId="0" fontId="45" fillId="0" borderId="0" xfId="0" applyFont="1" applyFill="1" applyBorder="1"/>
    <xf numFmtId="0" fontId="45" fillId="0" borderId="0" xfId="0" applyFont="1" applyBorder="1"/>
    <xf numFmtId="0" fontId="51" fillId="10" borderId="11" xfId="36" applyFont="1" applyFill="1" applyBorder="1" applyAlignment="1" applyProtection="1">
      <alignment horizontal="left" vertical="top"/>
    </xf>
    <xf numFmtId="0" fontId="49" fillId="10" borderId="12" xfId="36" applyFont="1" applyFill="1" applyBorder="1" applyAlignment="1" applyProtection="1">
      <alignment horizontal="left" vertical="top"/>
    </xf>
    <xf numFmtId="0" fontId="49" fillId="10" borderId="12" xfId="36" applyFont="1" applyFill="1" applyBorder="1" applyAlignment="1" applyProtection="1">
      <alignment vertical="top"/>
    </xf>
    <xf numFmtId="0" fontId="49" fillId="10" borderId="12" xfId="36" applyFont="1" applyFill="1" applyBorder="1" applyAlignment="1" applyProtection="1">
      <alignment horizontal="center" vertical="top"/>
    </xf>
    <xf numFmtId="0" fontId="49" fillId="10" borderId="34" xfId="36" applyFont="1" applyFill="1" applyBorder="1" applyAlignment="1" applyProtection="1">
      <alignment horizontal="center" vertical="top"/>
    </xf>
    <xf numFmtId="0" fontId="50" fillId="0" borderId="14" xfId="19" applyFont="1" applyFill="1" applyBorder="1" applyAlignment="1">
      <alignment horizontal="center"/>
    </xf>
    <xf numFmtId="0" fontId="51" fillId="10" borderId="10" xfId="36" applyFont="1" applyFill="1" applyBorder="1" applyAlignment="1" applyProtection="1">
      <alignment horizontal="left" vertical="top"/>
    </xf>
    <xf numFmtId="0" fontId="44" fillId="0" borderId="35" xfId="0" applyFont="1" applyFill="1" applyBorder="1" applyAlignment="1">
      <alignment vertical="top"/>
    </xf>
    <xf numFmtId="14" fontId="35" fillId="0" borderId="36" xfId="0" applyNumberFormat="1" applyFont="1" applyBorder="1"/>
    <xf numFmtId="14" fontId="35" fillId="0" borderId="32" xfId="0" applyNumberFormat="1" applyFont="1" applyBorder="1"/>
    <xf numFmtId="0" fontId="44" fillId="0" borderId="37" xfId="0" applyFont="1" applyBorder="1" applyAlignment="1">
      <alignment horizontal="center" vertical="top"/>
    </xf>
    <xf numFmtId="0" fontId="11" fillId="0" borderId="4" xfId="15" applyFont="1" applyFill="1" applyBorder="1" applyAlignment="1" applyProtection="1">
      <alignment horizontal="center" vertical="top"/>
    </xf>
    <xf numFmtId="0" fontId="11" fillId="0" borderId="25" xfId="2" applyFont="1" applyFill="1" applyBorder="1" applyAlignment="1" applyProtection="1">
      <alignment horizontal="left" vertical="top"/>
    </xf>
    <xf numFmtId="0" fontId="11" fillId="0" borderId="38" xfId="2" applyFont="1" applyFill="1" applyBorder="1" applyAlignment="1" applyProtection="1">
      <alignment horizontal="left" vertical="top"/>
    </xf>
    <xf numFmtId="0" fontId="45" fillId="0" borderId="0" xfId="0" applyFont="1" applyBorder="1" applyAlignment="1">
      <alignment horizontal="left"/>
    </xf>
    <xf numFmtId="0" fontId="19" fillId="0" borderId="17" xfId="0" applyFont="1" applyFill="1" applyBorder="1" applyAlignment="1">
      <alignment horizontal="left" vertical="center"/>
    </xf>
    <xf numFmtId="0" fontId="45" fillId="0" borderId="33" xfId="0" applyFont="1" applyFill="1" applyBorder="1"/>
    <xf numFmtId="0" fontId="45" fillId="0" borderId="6" xfId="19" applyFont="1" applyBorder="1"/>
    <xf numFmtId="0" fontId="44" fillId="0" borderId="0" xfId="0" applyFont="1" applyBorder="1" applyAlignment="1">
      <alignment vertical="top"/>
    </xf>
    <xf numFmtId="0" fontId="44" fillId="0" borderId="0" xfId="0" applyFont="1" applyFill="1" applyBorder="1" applyAlignment="1" applyProtection="1">
      <alignment vertical="top"/>
      <protection locked="0"/>
    </xf>
    <xf numFmtId="195" fontId="45" fillId="0" borderId="4" xfId="19" applyNumberFormat="1" applyFont="1" applyFill="1" applyBorder="1" applyAlignment="1" applyProtection="1">
      <alignment horizontal="center" vertical="top"/>
      <protection locked="0"/>
    </xf>
    <xf numFmtId="194" fontId="45" fillId="0" borderId="4" xfId="19" applyNumberFormat="1" applyFont="1" applyFill="1" applyBorder="1" applyAlignment="1" applyProtection="1">
      <alignment horizontal="center" vertical="top"/>
      <protection locked="0"/>
    </xf>
    <xf numFmtId="14" fontId="45" fillId="0" borderId="18" xfId="19" applyNumberFormat="1" applyFont="1" applyFill="1" applyBorder="1" applyAlignment="1" applyProtection="1">
      <alignment vertical="center" wrapText="1"/>
      <protection locked="0"/>
    </xf>
    <xf numFmtId="0" fontId="45" fillId="0" borderId="4" xfId="19" applyFont="1" applyFill="1" applyBorder="1" applyAlignment="1" applyProtection="1">
      <alignment horizontal="center" vertical="center" wrapText="1"/>
      <protection locked="0"/>
    </xf>
    <xf numFmtId="14" fontId="45" fillId="0" borderId="18" xfId="19" applyNumberFormat="1" applyFont="1" applyFill="1" applyBorder="1" applyAlignment="1" applyProtection="1">
      <alignment vertical="top" wrapText="1"/>
      <protection locked="0"/>
    </xf>
    <xf numFmtId="0" fontId="45" fillId="0" borderId="4" xfId="19" applyFont="1" applyFill="1" applyBorder="1" applyAlignment="1" applyProtection="1">
      <alignment vertical="top" wrapText="1"/>
      <protection locked="0"/>
    </xf>
    <xf numFmtId="9" fontId="41" fillId="0" borderId="4" xfId="31" applyNumberFormat="1" applyFont="1" applyFill="1" applyBorder="1" applyAlignment="1" applyProtection="1">
      <alignment horizontal="center" vertical="top" wrapText="1"/>
      <protection locked="0"/>
    </xf>
    <xf numFmtId="14" fontId="50" fillId="0" borderId="18" xfId="19" applyNumberFormat="1" applyFont="1" applyFill="1" applyBorder="1" applyAlignment="1" applyProtection="1">
      <alignment vertical="top" wrapText="1"/>
      <protection locked="0"/>
    </xf>
    <xf numFmtId="0" fontId="50" fillId="0" borderId="4" xfId="19" applyFont="1" applyFill="1" applyBorder="1" applyAlignment="1" applyProtection="1">
      <alignment vertical="top" wrapText="1"/>
      <protection locked="0"/>
    </xf>
    <xf numFmtId="0" fontId="50" fillId="0" borderId="4" xfId="19" applyFont="1" applyFill="1" applyBorder="1" applyAlignment="1" applyProtection="1">
      <alignment horizontal="center" vertical="top" wrapText="1"/>
      <protection locked="0"/>
    </xf>
    <xf numFmtId="193" fontId="45" fillId="0" borderId="4" xfId="19" applyNumberFormat="1" applyFont="1" applyFill="1" applyBorder="1" applyAlignment="1" applyProtection="1">
      <alignment horizontal="center" vertical="center" wrapText="1"/>
    </xf>
    <xf numFmtId="189" fontId="45" fillId="0" borderId="4" xfId="19" applyNumberFormat="1" applyFont="1" applyFill="1" applyBorder="1" applyAlignment="1" applyProtection="1">
      <alignment horizontal="center" vertical="center" wrapText="1"/>
    </xf>
    <xf numFmtId="0" fontId="45" fillId="0" borderId="19" xfId="19" applyFont="1" applyBorder="1" applyAlignment="1" applyProtection="1">
      <alignment horizontal="center" vertical="center" wrapText="1"/>
    </xf>
    <xf numFmtId="190" fontId="45" fillId="0" borderId="4" xfId="32" applyNumberFormat="1" applyFont="1" applyFill="1" applyBorder="1" applyAlignment="1" applyProtection="1">
      <alignment vertical="top" wrapText="1"/>
    </xf>
    <xf numFmtId="0" fontId="45" fillId="0" borderId="19" xfId="19" applyFont="1" applyBorder="1" applyAlignment="1" applyProtection="1">
      <alignment horizontal="center" vertical="top" wrapText="1"/>
    </xf>
    <xf numFmtId="190" fontId="50" fillId="0" borderId="4" xfId="32" applyNumberFormat="1" applyFont="1" applyFill="1" applyBorder="1" applyAlignment="1" applyProtection="1">
      <alignment vertical="top" wrapText="1"/>
    </xf>
    <xf numFmtId="0" fontId="44" fillId="0" borderId="7" xfId="0" applyFont="1" applyBorder="1" applyAlignment="1">
      <alignment horizontal="left" vertical="top"/>
    </xf>
    <xf numFmtId="0" fontId="19" fillId="0" borderId="4" xfId="0" applyFont="1" applyFill="1" applyBorder="1" applyAlignment="1" applyProtection="1">
      <alignment vertical="center"/>
      <protection locked="0"/>
    </xf>
    <xf numFmtId="0" fontId="19" fillId="0" borderId="19" xfId="0" applyFont="1" applyFill="1" applyBorder="1" applyAlignment="1" applyProtection="1">
      <alignment vertical="center"/>
      <protection locked="0"/>
    </xf>
    <xf numFmtId="0" fontId="19" fillId="0" borderId="39" xfId="0" applyFont="1" applyFill="1" applyBorder="1" applyAlignment="1" applyProtection="1">
      <alignment vertical="center"/>
      <protection locked="0"/>
    </xf>
    <xf numFmtId="0" fontId="19" fillId="0" borderId="40" xfId="0" applyFont="1" applyFill="1" applyBorder="1" applyAlignment="1" applyProtection="1">
      <alignment vertical="center"/>
      <protection locked="0"/>
    </xf>
    <xf numFmtId="0" fontId="35" fillId="0" borderId="19" xfId="0" applyFont="1" applyBorder="1" applyProtection="1">
      <protection locked="0"/>
    </xf>
    <xf numFmtId="0" fontId="42" fillId="0" borderId="19" xfId="40" applyFont="1" applyFill="1" applyBorder="1" applyAlignment="1" applyProtection="1">
      <alignment horizontal="left" vertical="top"/>
      <protection locked="0"/>
    </xf>
    <xf numFmtId="0" fontId="20" fillId="0" borderId="19" xfId="0" applyFont="1" applyFill="1" applyBorder="1" applyAlignment="1" applyProtection="1">
      <alignment horizontal="center" vertical="center"/>
      <protection locked="0"/>
    </xf>
    <xf numFmtId="0" fontId="20" fillId="0" borderId="40" xfId="0" applyFont="1" applyFill="1" applyBorder="1" applyAlignment="1" applyProtection="1">
      <alignment horizontal="center" vertical="center"/>
      <protection locked="0"/>
    </xf>
    <xf numFmtId="0" fontId="49" fillId="0" borderId="0" xfId="15" applyFont="1" applyBorder="1" applyAlignment="1" applyProtection="1">
      <alignment horizontal="right"/>
    </xf>
    <xf numFmtId="0" fontId="49" fillId="0" borderId="3" xfId="15" applyFont="1" applyFill="1" applyBorder="1" applyAlignment="1" applyProtection="1">
      <alignment horizontal="left"/>
    </xf>
    <xf numFmtId="0" fontId="45" fillId="0" borderId="0" xfId="0" applyFont="1" applyProtection="1"/>
    <xf numFmtId="0" fontId="49" fillId="0" borderId="0" xfId="15" applyFont="1" applyBorder="1" applyAlignment="1" applyProtection="1">
      <alignment horizontal="left"/>
    </xf>
    <xf numFmtId="0" fontId="45" fillId="0" borderId="0" xfId="0" applyFont="1" applyAlignment="1" applyProtection="1">
      <alignment horizontal="center"/>
    </xf>
    <xf numFmtId="0" fontId="45" fillId="0" borderId="0" xfId="0" applyFont="1" applyAlignment="1" applyProtection="1">
      <alignment horizontal="left"/>
    </xf>
    <xf numFmtId="0" fontId="49" fillId="0" borderId="0" xfId="15" applyFont="1" applyFill="1" applyBorder="1" applyAlignment="1" applyProtection="1">
      <alignment horizontal="left"/>
    </xf>
    <xf numFmtId="0" fontId="50" fillId="0" borderId="33" xfId="19" applyFont="1" applyBorder="1" applyAlignment="1" applyProtection="1">
      <alignment vertical="top"/>
    </xf>
    <xf numFmtId="0" fontId="44" fillId="0" borderId="4" xfId="16" applyFont="1" applyFill="1" applyBorder="1" applyAlignment="1" applyProtection="1">
      <alignment horizontal="center" vertical="top"/>
      <protection locked="0"/>
    </xf>
    <xf numFmtId="0" fontId="52" fillId="0" borderId="0" xfId="0" applyFont="1" applyProtection="1">
      <protection locked="0"/>
    </xf>
    <xf numFmtId="0" fontId="52" fillId="0" borderId="0" xfId="0" applyFont="1" applyBorder="1"/>
    <xf numFmtId="0" fontId="52" fillId="0" borderId="0" xfId="0" applyFont="1" applyBorder="1" applyAlignment="1">
      <alignment horizontal="left" vertical="top"/>
    </xf>
    <xf numFmtId="0" fontId="52" fillId="17" borderId="0" xfId="0" applyFont="1" applyFill="1" applyBorder="1" applyAlignment="1">
      <alignment horizontal="center" vertical="center"/>
    </xf>
    <xf numFmtId="0" fontId="52" fillId="18" borderId="0" xfId="0" applyFont="1" applyFill="1" applyBorder="1" applyAlignment="1">
      <alignment horizontal="center" vertical="center"/>
    </xf>
    <xf numFmtId="0" fontId="52" fillId="19" borderId="0" xfId="0" applyFont="1" applyFill="1" applyBorder="1" applyAlignment="1">
      <alignment horizontal="center" vertical="center"/>
    </xf>
    <xf numFmtId="0" fontId="52" fillId="0" borderId="0" xfId="0" applyFont="1" applyBorder="1" applyAlignment="1">
      <alignment horizontal="center" vertical="center"/>
    </xf>
    <xf numFmtId="0" fontId="52" fillId="20" borderId="0" xfId="0" applyFont="1" applyFill="1" applyBorder="1" applyAlignment="1">
      <alignment horizontal="center" vertical="center"/>
    </xf>
    <xf numFmtId="0" fontId="52" fillId="21" borderId="0" xfId="0" applyFont="1" applyFill="1" applyBorder="1" applyAlignment="1">
      <alignment horizontal="center" vertical="center"/>
    </xf>
    <xf numFmtId="0" fontId="48" fillId="7" borderId="41" xfId="40" applyFont="1" applyFill="1" applyBorder="1" applyAlignment="1" applyProtection="1">
      <alignment vertical="top"/>
    </xf>
    <xf numFmtId="0" fontId="45" fillId="0" borderId="8" xfId="19" applyFont="1" applyBorder="1"/>
    <xf numFmtId="0" fontId="45" fillId="0" borderId="33" xfId="19" applyFont="1" applyBorder="1"/>
    <xf numFmtId="0" fontId="45" fillId="0" borderId="42" xfId="19" applyFont="1" applyBorder="1"/>
    <xf numFmtId="0" fontId="45" fillId="0" borderId="5" xfId="19" applyFont="1" applyBorder="1"/>
    <xf numFmtId="0" fontId="50" fillId="0" borderId="20" xfId="19" applyFont="1" applyBorder="1" applyAlignment="1">
      <alignment vertical="top"/>
    </xf>
    <xf numFmtId="196" fontId="45" fillId="0" borderId="3" xfId="19" applyNumberFormat="1" applyFont="1" applyBorder="1" applyProtection="1">
      <protection locked="0"/>
    </xf>
    <xf numFmtId="0" fontId="45" fillId="0" borderId="32" xfId="19" applyFont="1" applyBorder="1" applyProtection="1">
      <protection locked="0"/>
    </xf>
    <xf numFmtId="0" fontId="44" fillId="0" borderId="4" xfId="0" applyFont="1" applyFill="1" applyBorder="1" applyAlignment="1" applyProtection="1">
      <alignment horizontal="center" vertical="top"/>
      <protection locked="0"/>
    </xf>
    <xf numFmtId="0" fontId="52" fillId="0" borderId="37" xfId="0" applyFont="1" applyBorder="1" applyProtection="1">
      <protection locked="0"/>
    </xf>
    <xf numFmtId="0" fontId="52" fillId="0" borderId="15" xfId="0" applyFont="1" applyBorder="1" applyProtection="1">
      <protection locked="0"/>
    </xf>
    <xf numFmtId="0" fontId="52" fillId="0" borderId="27" xfId="0" applyFont="1" applyBorder="1" applyProtection="1">
      <protection locked="0"/>
    </xf>
    <xf numFmtId="0" fontId="53" fillId="0" borderId="0" xfId="0" applyFont="1" applyProtection="1">
      <protection locked="0"/>
    </xf>
    <xf numFmtId="0" fontId="44" fillId="0" borderId="4" xfId="0" applyFont="1" applyBorder="1" applyAlignment="1" applyProtection="1">
      <alignment horizontal="center" vertical="top"/>
      <protection locked="0"/>
    </xf>
    <xf numFmtId="0" fontId="13" fillId="0" borderId="4" xfId="40" applyFont="1" applyFill="1" applyBorder="1" applyAlignment="1" applyProtection="1">
      <alignment horizontal="center" vertical="top"/>
      <protection locked="0"/>
    </xf>
    <xf numFmtId="9" fontId="45" fillId="0" borderId="4" xfId="19" applyNumberFormat="1" applyFont="1" applyFill="1" applyBorder="1" applyAlignment="1" applyProtection="1">
      <alignment horizontal="center" vertical="top" wrapText="1"/>
      <protection locked="0"/>
    </xf>
    <xf numFmtId="14" fontId="52" fillId="0" borderId="0" xfId="0" applyNumberFormat="1" applyFont="1" applyProtection="1">
      <protection locked="0"/>
    </xf>
    <xf numFmtId="0" fontId="44" fillId="0" borderId="37" xfId="0" applyFont="1" applyBorder="1" applyAlignment="1" applyProtection="1">
      <alignment horizontal="center" vertical="top"/>
      <protection locked="0"/>
    </xf>
    <xf numFmtId="0" fontId="44" fillId="0" borderId="27" xfId="0" applyFont="1" applyBorder="1" applyAlignment="1" applyProtection="1">
      <alignment horizontal="center" vertical="top"/>
      <protection locked="0"/>
    </xf>
    <xf numFmtId="0" fontId="11" fillId="0" borderId="4" xfId="15" applyFont="1" applyFill="1" applyBorder="1" applyAlignment="1" applyProtection="1">
      <alignment horizontal="center" vertical="top"/>
      <protection locked="0"/>
    </xf>
    <xf numFmtId="168" fontId="42" fillId="0" borderId="8" xfId="0" applyNumberFormat="1" applyFont="1" applyBorder="1" applyAlignment="1">
      <alignment horizontal="left" vertical="top"/>
    </xf>
    <xf numFmtId="168" fontId="42" fillId="0" borderId="9" xfId="0" applyNumberFormat="1" applyFont="1" applyBorder="1" applyAlignment="1">
      <alignment horizontal="left" vertical="top"/>
    </xf>
    <xf numFmtId="0" fontId="54" fillId="0" borderId="0" xfId="28" applyFont="1" applyBorder="1" applyAlignment="1" applyProtection="1">
      <alignment vertical="center" wrapText="1"/>
    </xf>
    <xf numFmtId="0" fontId="54" fillId="0" borderId="0" xfId="14" applyFont="1" applyBorder="1" applyAlignment="1" applyProtection="1">
      <alignment horizontal="left"/>
    </xf>
    <xf numFmtId="0" fontId="54" fillId="0" borderId="0" xfId="14" applyFont="1" applyBorder="1" applyAlignment="1">
      <alignment horizontal="left"/>
    </xf>
    <xf numFmtId="0" fontId="49" fillId="0" borderId="0" xfId="28" applyFont="1" applyBorder="1" applyAlignment="1" applyProtection="1">
      <alignment horizontal="left" vertical="center"/>
    </xf>
    <xf numFmtId="0" fontId="49" fillId="0" borderId="0" xfId="20" applyFont="1" applyBorder="1" applyAlignment="1" applyProtection="1">
      <alignment horizontal="left"/>
    </xf>
    <xf numFmtId="0" fontId="49" fillId="0" borderId="0" xfId="28" applyFont="1" applyFill="1" applyBorder="1" applyAlignment="1" applyProtection="1">
      <alignment horizontal="left" vertical="center"/>
    </xf>
    <xf numFmtId="0" fontId="54" fillId="0" borderId="0" xfId="14" applyFont="1" applyBorder="1" applyProtection="1"/>
    <xf numFmtId="0" fontId="36" fillId="0" borderId="0" xfId="14" applyFont="1" applyBorder="1" applyProtection="1"/>
    <xf numFmtId="0" fontId="54" fillId="0" borderId="0" xfId="14" applyFont="1" applyBorder="1"/>
    <xf numFmtId="0" fontId="55" fillId="22" borderId="46" xfId="14" applyFont="1" applyFill="1" applyBorder="1" applyAlignment="1">
      <alignment horizontal="left"/>
    </xf>
    <xf numFmtId="0" fontId="54" fillId="22" borderId="12" xfId="14" applyFont="1" applyFill="1" applyBorder="1" applyAlignment="1" applyProtection="1">
      <alignment horizontal="left"/>
    </xf>
    <xf numFmtId="0" fontId="54" fillId="22" borderId="12" xfId="14" applyFont="1" applyFill="1" applyBorder="1"/>
    <xf numFmtId="0" fontId="54" fillId="22" borderId="12" xfId="14" applyFont="1" applyFill="1" applyBorder="1" applyAlignment="1">
      <alignment horizontal="left"/>
    </xf>
    <xf numFmtId="0" fontId="54" fillId="22" borderId="12" xfId="14" applyFont="1" applyFill="1" applyBorder="1" applyProtection="1"/>
    <xf numFmtId="0" fontId="56" fillId="22" borderId="12" xfId="14" applyFont="1" applyFill="1" applyBorder="1" applyProtection="1"/>
    <xf numFmtId="0" fontId="54" fillId="22" borderId="35" xfId="14" applyFont="1" applyFill="1" applyBorder="1" applyProtection="1"/>
    <xf numFmtId="0" fontId="54" fillId="0" borderId="46" xfId="14" applyFont="1" applyBorder="1" applyProtection="1"/>
    <xf numFmtId="0" fontId="54" fillId="0" borderId="12" xfId="14" applyFont="1" applyBorder="1"/>
    <xf numFmtId="0" fontId="57" fillId="0" borderId="12" xfId="14" applyFont="1" applyBorder="1"/>
    <xf numFmtId="0" fontId="54" fillId="0" borderId="12" xfId="14" applyFont="1" applyBorder="1" applyProtection="1"/>
    <xf numFmtId="0" fontId="36" fillId="0" borderId="12" xfId="14" applyFont="1" applyFill="1" applyBorder="1" applyProtection="1"/>
    <xf numFmtId="0" fontId="54" fillId="0" borderId="35" xfId="14" applyFont="1" applyBorder="1" applyProtection="1"/>
    <xf numFmtId="0" fontId="54" fillId="0" borderId="47" xfId="14" applyFont="1" applyBorder="1" applyProtection="1"/>
    <xf numFmtId="0" fontId="36" fillId="0" borderId="0" xfId="14" applyFont="1" applyFill="1" applyBorder="1" applyProtection="1"/>
    <xf numFmtId="0" fontId="54" fillId="0" borderId="25" xfId="14" applyFont="1" applyBorder="1" applyProtection="1"/>
    <xf numFmtId="0" fontId="54" fillId="0" borderId="0" xfId="14" applyFont="1" applyBorder="1" applyAlignment="1" applyProtection="1">
      <alignment wrapText="1"/>
    </xf>
    <xf numFmtId="0" fontId="54" fillId="0" borderId="0" xfId="14" applyFont="1" applyFill="1" applyBorder="1" applyAlignment="1" applyProtection="1">
      <alignment horizontal="left"/>
    </xf>
    <xf numFmtId="0" fontId="54" fillId="0" borderId="47" xfId="14" applyFont="1" applyBorder="1"/>
    <xf numFmtId="0" fontId="54" fillId="0" borderId="25" xfId="14" applyFont="1" applyBorder="1"/>
    <xf numFmtId="0" fontId="54" fillId="0" borderId="48" xfId="14" applyFont="1" applyBorder="1"/>
    <xf numFmtId="0" fontId="54" fillId="0" borderId="3" xfId="14" applyFont="1" applyBorder="1"/>
    <xf numFmtId="0" fontId="54" fillId="0" borderId="38" xfId="14" applyFont="1" applyBorder="1"/>
    <xf numFmtId="0" fontId="54" fillId="22" borderId="7" xfId="14" applyFont="1" applyFill="1" applyBorder="1"/>
    <xf numFmtId="0" fontId="54" fillId="22" borderId="26" xfId="14" applyFont="1" applyFill="1" applyBorder="1"/>
    <xf numFmtId="0" fontId="35" fillId="0" borderId="0" xfId="14" applyFont="1" applyBorder="1" applyAlignment="1">
      <alignment vertical="center"/>
    </xf>
    <xf numFmtId="0" fontId="54" fillId="0" borderId="46" xfId="14" applyFont="1" applyBorder="1"/>
    <xf numFmtId="0" fontId="54" fillId="0" borderId="35" xfId="14" applyFont="1" applyBorder="1"/>
    <xf numFmtId="0" fontId="35" fillId="0" borderId="0" xfId="0" applyFont="1" applyBorder="1" applyAlignment="1">
      <alignment vertical="center"/>
    </xf>
    <xf numFmtId="0" fontId="35" fillId="0" borderId="3" xfId="0" applyFont="1" applyBorder="1" applyAlignment="1">
      <alignment vertical="center"/>
    </xf>
    <xf numFmtId="0" fontId="54" fillId="22" borderId="0" xfId="14" applyFont="1" applyFill="1" applyBorder="1"/>
    <xf numFmtId="0" fontId="35" fillId="22" borderId="0" xfId="0" applyFont="1" applyFill="1" applyBorder="1" applyAlignment="1">
      <alignment vertical="center"/>
    </xf>
    <xf numFmtId="0" fontId="54" fillId="0" borderId="0" xfId="14" applyFont="1" applyFill="1" applyBorder="1" applyAlignment="1" applyProtection="1">
      <alignment horizontal="center"/>
      <protection locked="0"/>
    </xf>
    <xf numFmtId="0" fontId="55" fillId="22" borderId="47" xfId="14" applyFont="1" applyFill="1" applyBorder="1"/>
    <xf numFmtId="0" fontId="57" fillId="0" borderId="12" xfId="0" applyFont="1" applyBorder="1" applyAlignment="1">
      <alignment vertical="center"/>
    </xf>
    <xf numFmtId="0" fontId="58" fillId="9" borderId="49" xfId="17" applyFont="1" applyFill="1" applyBorder="1"/>
    <xf numFmtId="0" fontId="58" fillId="9" borderId="50" xfId="17" applyFont="1" applyFill="1" applyBorder="1"/>
    <xf numFmtId="0" fontId="58" fillId="9" borderId="51" xfId="17" applyFont="1" applyFill="1" applyBorder="1"/>
    <xf numFmtId="0" fontId="58" fillId="0" borderId="0" xfId="17" applyFont="1" applyFill="1"/>
    <xf numFmtId="0" fontId="58" fillId="9" borderId="52" xfId="17" applyFont="1" applyFill="1" applyBorder="1"/>
    <xf numFmtId="0" fontId="58" fillId="9" borderId="0" xfId="17" applyFont="1" applyFill="1" applyBorder="1"/>
    <xf numFmtId="0" fontId="58" fillId="9" borderId="53" xfId="17" applyFont="1" applyFill="1" applyBorder="1"/>
    <xf numFmtId="0" fontId="58" fillId="0" borderId="0" xfId="17" applyFont="1" applyFill="1" applyAlignment="1">
      <alignment horizontal="center" vertical="center"/>
    </xf>
    <xf numFmtId="0" fontId="59" fillId="9" borderId="52" xfId="30" applyFont="1" applyFill="1" applyBorder="1" applyAlignment="1">
      <alignment horizontal="right" vertical="center" wrapText="1"/>
    </xf>
    <xf numFmtId="0" fontId="58" fillId="9" borderId="0" xfId="17" applyFont="1" applyFill="1" applyBorder="1" applyAlignment="1">
      <alignment horizontal="right" vertical="center"/>
    </xf>
    <xf numFmtId="0" fontId="58" fillId="9" borderId="53" xfId="17" applyFont="1" applyFill="1" applyBorder="1" applyAlignment="1">
      <alignment horizontal="right" vertical="center"/>
    </xf>
    <xf numFmtId="0" fontId="58" fillId="0" borderId="0" xfId="17" applyFont="1" applyFill="1" applyBorder="1"/>
    <xf numFmtId="0" fontId="35" fillId="0" borderId="0" xfId="10" applyFont="1" applyFill="1" applyBorder="1" applyAlignment="1" applyProtection="1"/>
    <xf numFmtId="0" fontId="58" fillId="0" borderId="52" xfId="17" applyFont="1" applyFill="1" applyBorder="1"/>
    <xf numFmtId="0" fontId="58" fillId="0" borderId="53" xfId="17" applyFont="1" applyFill="1" applyBorder="1"/>
    <xf numFmtId="0" fontId="45" fillId="0" borderId="0" xfId="0" applyFont="1" applyBorder="1" applyProtection="1"/>
    <xf numFmtId="0" fontId="45" fillId="0" borderId="0" xfId="0" applyFont="1" applyBorder="1" applyAlignment="1" applyProtection="1">
      <alignment horizontal="center"/>
    </xf>
    <xf numFmtId="0" fontId="45" fillId="0" borderId="0" xfId="0" applyFont="1" applyBorder="1" applyAlignment="1" applyProtection="1">
      <alignment horizontal="left"/>
    </xf>
    <xf numFmtId="0" fontId="45" fillId="0" borderId="56" xfId="0" applyFont="1" applyBorder="1" applyAlignment="1" applyProtection="1">
      <alignment horizontal="center" wrapText="1"/>
    </xf>
    <xf numFmtId="0" fontId="45" fillId="0" borderId="57" xfId="0" applyFont="1" applyBorder="1" applyAlignment="1" applyProtection="1">
      <alignment horizontal="center"/>
    </xf>
    <xf numFmtId="0" fontId="45" fillId="0" borderId="10" xfId="0" applyFont="1" applyBorder="1" applyAlignment="1" applyProtection="1"/>
    <xf numFmtId="0" fontId="45" fillId="0" borderId="7" xfId="0" applyFont="1" applyBorder="1" applyAlignment="1" applyProtection="1"/>
    <xf numFmtId="0" fontId="45" fillId="0" borderId="32" xfId="0" applyFont="1" applyBorder="1" applyProtection="1"/>
    <xf numFmtId="0" fontId="49" fillId="0" borderId="45" xfId="36" applyFont="1" applyFill="1" applyBorder="1" applyAlignment="1" applyProtection="1">
      <alignment horizontal="center"/>
    </xf>
    <xf numFmtId="0" fontId="49" fillId="0" borderId="55" xfId="36" applyFont="1" applyFill="1" applyBorder="1" applyAlignment="1" applyProtection="1">
      <alignment horizontal="center"/>
    </xf>
    <xf numFmtId="0" fontId="49" fillId="0" borderId="18" xfId="36" applyFont="1" applyFill="1" applyBorder="1" applyAlignment="1" applyProtection="1">
      <alignment horizontal="center"/>
    </xf>
    <xf numFmtId="0" fontId="49" fillId="0" borderId="19" xfId="36" applyFont="1" applyFill="1" applyBorder="1" applyAlignment="1" applyProtection="1">
      <alignment horizontal="center"/>
    </xf>
    <xf numFmtId="0" fontId="45" fillId="9" borderId="10" xfId="10" applyFont="1" applyBorder="1" applyAlignment="1" applyProtection="1">
      <alignment horizontal="left"/>
    </xf>
    <xf numFmtId="0" fontId="45" fillId="9" borderId="7" xfId="10" applyFont="1" applyBorder="1" applyAlignment="1" applyProtection="1">
      <alignment horizontal="left"/>
    </xf>
    <xf numFmtId="0" fontId="45" fillId="9" borderId="23" xfId="10" applyFont="1" applyBorder="1" applyAlignment="1" applyProtection="1">
      <alignment horizontal="left"/>
    </xf>
    <xf numFmtId="0" fontId="45" fillId="9" borderId="22" xfId="10" applyFont="1" applyBorder="1" applyAlignment="1" applyProtection="1">
      <alignment horizontal="left"/>
    </xf>
    <xf numFmtId="0" fontId="45" fillId="0" borderId="58" xfId="0" applyFont="1" applyBorder="1" applyProtection="1"/>
    <xf numFmtId="0" fontId="49" fillId="0" borderId="17" xfId="36" applyFont="1" applyFill="1" applyBorder="1" applyAlignment="1" applyProtection="1">
      <alignment horizontal="center"/>
    </xf>
    <xf numFmtId="0" fontId="49" fillId="0" borderId="40" xfId="36" applyFont="1" applyFill="1" applyBorder="1" applyAlignment="1" applyProtection="1">
      <alignment horizontal="center"/>
    </xf>
    <xf numFmtId="0" fontId="51" fillId="0" borderId="33" xfId="36" applyFont="1" applyFill="1" applyBorder="1" applyAlignment="1" applyProtection="1">
      <alignment horizontal="left"/>
    </xf>
    <xf numFmtId="0" fontId="51" fillId="0" borderId="6" xfId="36" applyFont="1" applyFill="1" applyBorder="1" applyAlignment="1" applyProtection="1">
      <alignment horizontal="left"/>
    </xf>
    <xf numFmtId="0" fontId="45" fillId="0" borderId="42" xfId="0" applyFont="1" applyBorder="1" applyProtection="1"/>
    <xf numFmtId="0" fontId="50" fillId="0" borderId="59" xfId="0" applyFont="1" applyBorder="1" applyAlignment="1" applyProtection="1">
      <alignment horizontal="center"/>
    </xf>
    <xf numFmtId="0" fontId="50" fillId="0" borderId="60" xfId="0" applyFont="1" applyBorder="1" applyAlignment="1" applyProtection="1">
      <alignment horizontal="center"/>
    </xf>
    <xf numFmtId="1" fontId="45" fillId="0" borderId="0" xfId="0" applyNumberFormat="1" applyFont="1" applyAlignment="1" applyProtection="1">
      <alignment horizontal="center"/>
    </xf>
    <xf numFmtId="0" fontId="45" fillId="0" borderId="0" xfId="0" applyFont="1" applyAlignment="1" applyProtection="1">
      <alignment horizontal="right"/>
    </xf>
    <xf numFmtId="0" fontId="49" fillId="0" borderId="3" xfId="15" applyFont="1" applyFill="1" applyBorder="1" applyAlignment="1" applyProtection="1">
      <alignment horizontal="center"/>
      <protection locked="0"/>
    </xf>
    <xf numFmtId="0" fontId="49" fillId="0" borderId="0" xfId="15" applyFont="1" applyFill="1" applyBorder="1" applyAlignment="1" applyProtection="1">
      <alignment horizontal="center"/>
    </xf>
    <xf numFmtId="0" fontId="45" fillId="0" borderId="3" xfId="0" applyFont="1" applyBorder="1" applyProtection="1">
      <protection locked="0"/>
    </xf>
    <xf numFmtId="1" fontId="45" fillId="0" borderId="3" xfId="0" applyNumberFormat="1" applyFont="1" applyBorder="1" applyAlignment="1" applyProtection="1">
      <alignment horizontal="center"/>
      <protection locked="0"/>
    </xf>
    <xf numFmtId="0" fontId="49" fillId="0" borderId="12" xfId="15" applyFont="1" applyFill="1" applyBorder="1" applyAlignment="1" applyProtection="1">
      <alignment horizontal="left"/>
    </xf>
    <xf numFmtId="0" fontId="49" fillId="0" borderId="0" xfId="15" applyFont="1" applyFill="1" applyAlignment="1" applyProtection="1">
      <alignment horizontal="left"/>
    </xf>
    <xf numFmtId="0" fontId="49" fillId="0" borderId="0" xfId="15" applyFont="1" applyFill="1" applyBorder="1" applyAlignment="1">
      <alignment horizontal="center"/>
    </xf>
    <xf numFmtId="0" fontId="60" fillId="0" borderId="0" xfId="15" applyFont="1" applyFill="1" applyBorder="1" applyAlignment="1">
      <alignment vertical="top" wrapText="1"/>
    </xf>
    <xf numFmtId="0" fontId="49" fillId="0" borderId="0" xfId="15" applyFont="1" applyFill="1" applyBorder="1" applyAlignment="1">
      <alignment horizontal="left" vertical="top"/>
    </xf>
    <xf numFmtId="0" fontId="45" fillId="0" borderId="0" xfId="0" applyFont="1" applyBorder="1" applyAlignment="1"/>
    <xf numFmtId="0" fontId="35" fillId="0" borderId="0" xfId="0" applyFont="1"/>
    <xf numFmtId="0" fontId="40" fillId="0" borderId="0" xfId="0" applyFont="1" applyBorder="1" applyAlignment="1">
      <alignment horizontal="left" vertical="top"/>
    </xf>
    <xf numFmtId="0" fontId="63" fillId="0" borderId="0" xfId="0" applyFont="1" applyBorder="1" applyAlignment="1">
      <alignment horizontal="left" vertical="top" indent="2"/>
    </xf>
    <xf numFmtId="0" fontId="35" fillId="0" borderId="0" xfId="0" applyFont="1" applyBorder="1"/>
    <xf numFmtId="0" fontId="64" fillId="0" borderId="0" xfId="0" applyFont="1" applyBorder="1" applyAlignment="1">
      <alignment horizontal="left" vertical="top"/>
    </xf>
    <xf numFmtId="0" fontId="63" fillId="0" borderId="0" xfId="0" applyFont="1" applyBorder="1" applyAlignment="1">
      <alignment horizontal="left" vertical="top"/>
    </xf>
    <xf numFmtId="0" fontId="65" fillId="0" borderId="0" xfId="1" applyFont="1" applyBorder="1" applyAlignment="1" applyProtection="1">
      <alignment horizontal="left" vertical="top"/>
    </xf>
    <xf numFmtId="0" fontId="35" fillId="0" borderId="0" xfId="0" applyFont="1" applyProtection="1">
      <protection locked="0"/>
    </xf>
    <xf numFmtId="0" fontId="35" fillId="0" borderId="3" xfId="14" applyFont="1" applyBorder="1" applyAlignment="1">
      <alignment vertical="center"/>
    </xf>
    <xf numFmtId="0" fontId="57" fillId="0" borderId="0" xfId="14" applyFont="1" applyBorder="1"/>
    <xf numFmtId="0" fontId="55" fillId="22" borderId="61" xfId="14" applyFont="1" applyFill="1" applyBorder="1" applyAlignment="1" applyProtection="1">
      <alignment horizontal="left"/>
    </xf>
    <xf numFmtId="0" fontId="35" fillId="22" borderId="7" xfId="0" applyFont="1" applyFill="1" applyBorder="1" applyAlignment="1">
      <alignment vertical="center"/>
    </xf>
    <xf numFmtId="0" fontId="54" fillId="0" borderId="0" xfId="14" applyFont="1" applyFill="1" applyBorder="1" applyAlignment="1" applyProtection="1">
      <protection locked="0"/>
    </xf>
    <xf numFmtId="0" fontId="54" fillId="0" borderId="0" xfId="14" applyFont="1" applyFill="1" applyBorder="1"/>
    <xf numFmtId="0" fontId="55" fillId="22" borderId="48" xfId="14" applyFont="1" applyFill="1" applyBorder="1"/>
    <xf numFmtId="0" fontId="54" fillId="22" borderId="3" xfId="14" applyFont="1" applyFill="1" applyBorder="1"/>
    <xf numFmtId="0" fontId="54" fillId="0" borderId="35" xfId="14" applyFont="1" applyFill="1" applyBorder="1"/>
    <xf numFmtId="0" fontId="54" fillId="0" borderId="25" xfId="14" applyFont="1" applyFill="1" applyBorder="1"/>
    <xf numFmtId="0" fontId="54" fillId="0" borderId="3" xfId="14" applyFont="1" applyFill="1" applyBorder="1"/>
    <xf numFmtId="0" fontId="54" fillId="0" borderId="38" xfId="14" applyFont="1" applyFill="1" applyBorder="1"/>
    <xf numFmtId="0" fontId="11" fillId="0" borderId="4" xfId="15" applyFont="1" applyFill="1" applyBorder="1" applyAlignment="1" applyProtection="1">
      <alignment horizontal="center" vertical="center"/>
    </xf>
    <xf numFmtId="168" fontId="42" fillId="0" borderId="11" xfId="0" applyNumberFormat="1" applyFont="1" applyBorder="1" applyAlignment="1">
      <alignment horizontal="left" vertical="top"/>
    </xf>
    <xf numFmtId="0" fontId="44" fillId="0" borderId="12" xfId="19" applyFont="1" applyBorder="1" applyAlignment="1" applyProtection="1">
      <alignment vertical="top" wrapText="1"/>
    </xf>
    <xf numFmtId="49" fontId="11" fillId="0" borderId="4" xfId="15" applyNumberFormat="1" applyFont="1" applyFill="1" applyBorder="1" applyAlignment="1" applyProtection="1">
      <alignment horizontal="center" vertical="center"/>
    </xf>
    <xf numFmtId="0" fontId="11" fillId="0" borderId="61" xfId="16" applyFont="1" applyFill="1" applyBorder="1" applyAlignment="1" applyProtection="1">
      <alignment horizontal="center" vertical="center"/>
    </xf>
    <xf numFmtId="169" fontId="42" fillId="0" borderId="0" xfId="19" applyNumberFormat="1" applyFont="1" applyBorder="1" applyAlignment="1" applyProtection="1">
      <alignment horizontal="left" vertical="top"/>
    </xf>
    <xf numFmtId="0" fontId="44" fillId="0" borderId="25" xfId="19" applyFont="1" applyBorder="1" applyAlignment="1" applyProtection="1">
      <alignment vertical="top" wrapText="1"/>
    </xf>
    <xf numFmtId="0" fontId="42" fillId="11" borderId="12" xfId="40" applyFont="1" applyFill="1" applyBorder="1" applyAlignment="1" applyProtection="1">
      <alignment horizontal="left" vertical="top"/>
    </xf>
    <xf numFmtId="0" fontId="44" fillId="0" borderId="26" xfId="0" applyFont="1" applyFill="1" applyBorder="1" applyAlignment="1">
      <alignment vertical="top"/>
    </xf>
    <xf numFmtId="0" fontId="11" fillId="0" borderId="37" xfId="15" applyFont="1" applyFill="1" applyBorder="1" applyAlignment="1" applyProtection="1">
      <alignment horizontal="center" vertical="center"/>
    </xf>
    <xf numFmtId="0" fontId="42" fillId="12" borderId="7" xfId="40" applyFont="1" applyFill="1" applyBorder="1" applyAlignment="1" applyProtection="1">
      <alignment horizontal="left" vertical="center"/>
    </xf>
    <xf numFmtId="0" fontId="13" fillId="0" borderId="4" xfId="40" applyFont="1" applyFill="1" applyBorder="1" applyAlignment="1" applyProtection="1">
      <alignment horizontal="center" vertical="center"/>
      <protection locked="0"/>
    </xf>
    <xf numFmtId="0" fontId="42" fillId="11" borderId="7" xfId="40" applyFont="1" applyFill="1" applyBorder="1" applyAlignment="1" applyProtection="1">
      <alignment horizontal="center" vertical="center"/>
    </xf>
    <xf numFmtId="0" fontId="42" fillId="11" borderId="7" xfId="40" applyFont="1" applyFill="1" applyBorder="1" applyAlignment="1" applyProtection="1">
      <alignment horizontal="left" vertical="center"/>
    </xf>
    <xf numFmtId="0" fontId="44" fillId="0" borderId="4" xfId="0" applyFont="1" applyBorder="1" applyAlignment="1">
      <alignment horizontal="center" vertical="center"/>
    </xf>
    <xf numFmtId="0" fontId="44" fillId="0" borderId="26" xfId="0" applyFont="1" applyFill="1" applyBorder="1" applyAlignment="1">
      <alignment vertical="top" wrapText="1"/>
    </xf>
    <xf numFmtId="0" fontId="11" fillId="0" borderId="4" xfId="16" applyFont="1" applyFill="1" applyBorder="1" applyAlignment="1" applyProtection="1">
      <alignment horizontal="center" vertical="center"/>
    </xf>
    <xf numFmtId="0" fontId="44" fillId="0" borderId="27" xfId="0" applyFont="1" applyFill="1" applyBorder="1" applyAlignment="1" applyProtection="1">
      <alignment horizontal="center" vertical="center"/>
      <protection locked="0"/>
    </xf>
    <xf numFmtId="0" fontId="44" fillId="0" borderId="4" xfId="0" applyFont="1" applyFill="1" applyBorder="1" applyAlignment="1" applyProtection="1">
      <alignment horizontal="center" vertical="center"/>
      <protection locked="0"/>
    </xf>
    <xf numFmtId="0" fontId="13" fillId="0" borderId="27" xfId="40" applyFont="1" applyFill="1" applyBorder="1" applyAlignment="1" applyProtection="1">
      <alignment horizontal="center" vertical="center"/>
    </xf>
    <xf numFmtId="0" fontId="44" fillId="0" borderId="4" xfId="16" applyFont="1" applyFill="1" applyBorder="1" applyAlignment="1" applyProtection="1">
      <alignment horizontal="center" vertical="center"/>
      <protection locked="0"/>
    </xf>
    <xf numFmtId="0" fontId="44" fillId="0" borderId="4" xfId="0" applyFont="1" applyFill="1" applyBorder="1" applyAlignment="1">
      <alignment horizontal="center" vertical="center"/>
    </xf>
    <xf numFmtId="0" fontId="13" fillId="0" borderId="4" xfId="40" applyFont="1" applyFill="1" applyBorder="1" applyAlignment="1" applyProtection="1">
      <alignment horizontal="center" vertical="center"/>
    </xf>
    <xf numFmtId="0" fontId="44" fillId="0" borderId="26" xfId="0" applyFont="1" applyFill="1" applyBorder="1" applyAlignment="1" applyProtection="1">
      <alignment horizontal="center" vertical="center"/>
      <protection locked="0"/>
    </xf>
    <xf numFmtId="0" fontId="13" fillId="0" borderId="37" xfId="40" applyFont="1" applyFill="1" applyBorder="1" applyAlignment="1" applyProtection="1">
      <alignment horizontal="center" vertical="center"/>
    </xf>
    <xf numFmtId="166" fontId="44" fillId="0" borderId="0" xfId="19" applyNumberFormat="1" applyFont="1" applyBorder="1" applyAlignment="1" applyProtection="1">
      <alignment horizontal="left" vertical="top" wrapText="1"/>
    </xf>
    <xf numFmtId="0" fontId="42" fillId="13" borderId="7" xfId="40" applyFont="1" applyFill="1" applyBorder="1" applyAlignment="1" applyProtection="1">
      <alignment horizontal="left" vertical="center"/>
    </xf>
    <xf numFmtId="0" fontId="44" fillId="0" borderId="4" xfId="40" applyFont="1" applyFill="1" applyBorder="1" applyAlignment="1" applyProtection="1">
      <alignment horizontal="center" vertical="center"/>
    </xf>
    <xf numFmtId="0" fontId="44" fillId="0" borderId="35" xfId="0" applyFont="1" applyBorder="1" applyAlignment="1">
      <alignment vertical="top"/>
    </xf>
    <xf numFmtId="0" fontId="11" fillId="0" borderId="25" xfId="2" applyFont="1" applyFill="1" applyBorder="1" applyAlignment="1" applyProtection="1">
      <alignment horizontal="left" vertical="top" wrapText="1"/>
    </xf>
    <xf numFmtId="0" fontId="11" fillId="0" borderId="26" xfId="15" applyFont="1" applyFill="1" applyBorder="1" applyAlignment="1" applyProtection="1">
      <alignment horizontal="center" vertical="center"/>
    </xf>
    <xf numFmtId="0" fontId="44" fillId="9" borderId="15" xfId="0" applyFont="1" applyFill="1" applyBorder="1" applyAlignment="1" applyProtection="1">
      <alignment horizontal="center" vertical="center"/>
      <protection locked="0"/>
    </xf>
    <xf numFmtId="0" fontId="11" fillId="9" borderId="15" xfId="15" applyFont="1" applyFill="1" applyBorder="1" applyAlignment="1" applyProtection="1">
      <alignment horizontal="center" vertical="center"/>
    </xf>
    <xf numFmtId="169" fontId="42" fillId="0" borderId="0" xfId="19" applyNumberFormat="1" applyFont="1" applyFill="1" applyBorder="1" applyAlignment="1" applyProtection="1">
      <alignment horizontal="left" vertical="top"/>
    </xf>
    <xf numFmtId="180" fontId="42" fillId="0" borderId="10" xfId="0" applyNumberFormat="1" applyFont="1" applyFill="1" applyBorder="1" applyAlignment="1">
      <alignment horizontal="left" vertical="top"/>
    </xf>
    <xf numFmtId="0" fontId="44" fillId="0" borderId="4" xfId="0" applyFont="1" applyBorder="1" applyAlignment="1">
      <alignment vertical="top"/>
    </xf>
    <xf numFmtId="0" fontId="11" fillId="0" borderId="4" xfId="3" applyFont="1" applyFill="1" applyBorder="1" applyAlignment="1" applyProtection="1">
      <alignment horizontal="left" vertical="top"/>
    </xf>
    <xf numFmtId="0" fontId="44" fillId="0" borderId="4" xfId="40" applyFont="1" applyFill="1" applyBorder="1" applyAlignment="1" applyProtection="1">
      <alignment horizontal="left" vertical="top"/>
    </xf>
    <xf numFmtId="0" fontId="44" fillId="0" borderId="4" xfId="0" applyFont="1" applyBorder="1" applyAlignment="1" applyProtection="1">
      <alignment vertical="top" wrapText="1"/>
    </xf>
    <xf numFmtId="0" fontId="44" fillId="0" borderId="4" xfId="0" applyFont="1" applyFill="1" applyBorder="1" applyAlignment="1" applyProtection="1">
      <alignment vertical="top" wrapText="1"/>
    </xf>
    <xf numFmtId="0" fontId="11" fillId="0" borderId="4" xfId="15" applyFont="1" applyFill="1" applyBorder="1" applyAlignment="1" applyProtection="1">
      <alignment horizontal="center"/>
    </xf>
    <xf numFmtId="0" fontId="11" fillId="0" borderId="4" xfId="16" applyFont="1" applyFill="1" applyBorder="1" applyAlignment="1" applyProtection="1">
      <alignment horizontal="center"/>
      <protection locked="0"/>
    </xf>
    <xf numFmtId="0" fontId="11" fillId="0" borderId="4" xfId="15" applyFont="1" applyFill="1" applyBorder="1" applyAlignment="1" applyProtection="1">
      <alignment horizontal="center"/>
      <protection locked="0"/>
    </xf>
    <xf numFmtId="0" fontId="11" fillId="0" borderId="26" xfId="15" applyFont="1" applyFill="1" applyBorder="1" applyAlignment="1" applyProtection="1">
      <alignment horizontal="center" vertical="center"/>
      <protection locked="0"/>
    </xf>
    <xf numFmtId="184" fontId="42" fillId="0" borderId="11" xfId="0" applyNumberFormat="1" applyFont="1" applyBorder="1" applyAlignment="1">
      <alignment horizontal="left" vertical="top"/>
    </xf>
    <xf numFmtId="0" fontId="11" fillId="0" borderId="27" xfId="15" applyFont="1" applyFill="1" applyBorder="1" applyAlignment="1" applyProtection="1">
      <alignment horizontal="center" vertical="center"/>
    </xf>
    <xf numFmtId="0" fontId="44" fillId="0" borderId="27" xfId="0" applyFont="1" applyBorder="1" applyAlignment="1" applyProtection="1">
      <alignment horizontal="center"/>
      <protection locked="0"/>
    </xf>
    <xf numFmtId="0" fontId="11" fillId="0" borderId="74" xfId="15" applyFont="1" applyFill="1" applyBorder="1" applyAlignment="1" applyProtection="1">
      <alignment horizontal="center" vertical="center"/>
    </xf>
    <xf numFmtId="0" fontId="44" fillId="0" borderId="76" xfId="0" applyFont="1" applyBorder="1" applyAlignment="1" applyProtection="1">
      <alignment horizontal="center" vertical="center"/>
      <protection locked="0"/>
    </xf>
    <xf numFmtId="0" fontId="17" fillId="0" borderId="4" xfId="40" applyFont="1" applyFill="1" applyBorder="1" applyAlignment="1" applyProtection="1">
      <alignment horizontal="center" vertical="center"/>
    </xf>
    <xf numFmtId="0" fontId="11" fillId="0" borderId="4" xfId="2" applyFont="1" applyFill="1" applyBorder="1" applyAlignment="1" applyProtection="1">
      <alignment horizontal="center" vertical="center" wrapText="1"/>
    </xf>
    <xf numFmtId="0" fontId="17" fillId="0" borderId="27" xfId="40" applyFont="1" applyFill="1" applyBorder="1" applyAlignment="1" applyProtection="1">
      <alignment horizontal="center" vertical="center"/>
    </xf>
    <xf numFmtId="0" fontId="17" fillId="0" borderId="37" xfId="40" applyFont="1" applyFill="1" applyBorder="1" applyAlignment="1" applyProtection="1">
      <alignment horizontal="center" vertical="center"/>
    </xf>
    <xf numFmtId="0" fontId="44" fillId="0" borderId="27" xfId="0" applyFont="1" applyBorder="1" applyAlignment="1">
      <alignment horizontal="center" vertical="center"/>
    </xf>
    <xf numFmtId="0" fontId="11" fillId="0" borderId="38" xfId="15" applyFont="1" applyFill="1" applyBorder="1" applyAlignment="1" applyProtection="1">
      <alignment horizontal="center" vertical="center"/>
      <protection locked="0"/>
    </xf>
    <xf numFmtId="0" fontId="44" fillId="0" borderId="48" xfId="0" applyFont="1" applyBorder="1" applyAlignment="1" applyProtection="1">
      <alignment horizontal="center" vertical="center"/>
    </xf>
    <xf numFmtId="0" fontId="11" fillId="0" borderId="61" xfId="15" applyFont="1" applyFill="1" applyBorder="1" applyAlignment="1" applyProtection="1">
      <alignment horizontal="center" vertical="center"/>
    </xf>
    <xf numFmtId="198" fontId="42" fillId="0" borderId="8" xfId="0" applyNumberFormat="1" applyFont="1" applyFill="1" applyBorder="1" applyAlignment="1">
      <alignment horizontal="left" vertical="top"/>
    </xf>
    <xf numFmtId="198" fontId="42" fillId="0" borderId="11" xfId="0" applyNumberFormat="1" applyFont="1" applyBorder="1" applyAlignment="1">
      <alignment horizontal="left" vertical="top"/>
    </xf>
    <xf numFmtId="164" fontId="42" fillId="0" borderId="10" xfId="0" applyNumberFormat="1" applyFont="1" applyBorder="1" applyAlignment="1">
      <alignment horizontal="left" vertical="top"/>
    </xf>
    <xf numFmtId="0" fontId="44" fillId="0" borderId="38" xfId="0" applyFont="1" applyBorder="1" applyAlignment="1">
      <alignment vertical="top" wrapText="1"/>
    </xf>
    <xf numFmtId="198" fontId="42" fillId="0" borderId="10" xfId="0" applyNumberFormat="1" applyFont="1" applyBorder="1" applyAlignment="1">
      <alignment horizontal="left" vertical="top"/>
    </xf>
    <xf numFmtId="0" fontId="0" fillId="0" borderId="0" xfId="0" applyBorder="1"/>
    <xf numFmtId="169" fontId="44" fillId="0" borderId="7" xfId="45" applyNumberFormat="1" applyFont="1" applyBorder="1" applyAlignment="1" applyProtection="1">
      <alignment horizontal="left" vertical="top"/>
    </xf>
    <xf numFmtId="169" fontId="44" fillId="0" borderId="7" xfId="45" applyNumberFormat="1" applyFont="1" applyBorder="1" applyAlignment="1" applyProtection="1">
      <alignment horizontal="left" vertical="top" wrapText="1"/>
    </xf>
    <xf numFmtId="0" fontId="44" fillId="0" borderId="12" xfId="45" applyFont="1" applyBorder="1" applyAlignment="1" applyProtection="1">
      <alignment horizontal="left" vertical="top"/>
    </xf>
    <xf numFmtId="0" fontId="11" fillId="0" borderId="0" xfId="3" applyFont="1" applyFill="1" applyBorder="1" applyAlignment="1" applyProtection="1">
      <alignment vertical="top" wrapText="1"/>
    </xf>
    <xf numFmtId="0" fontId="44" fillId="0" borderId="12" xfId="45" applyFont="1" applyFill="1" applyBorder="1" applyAlignment="1" applyProtection="1">
      <alignment vertical="top" wrapText="1"/>
    </xf>
    <xf numFmtId="169" fontId="42" fillId="0" borderId="0" xfId="45" applyNumberFormat="1" applyFont="1" applyBorder="1" applyAlignment="1" applyProtection="1">
      <alignment horizontal="left" vertical="top"/>
    </xf>
    <xf numFmtId="169" fontId="42" fillId="0" borderId="3" xfId="45" applyNumberFormat="1" applyFont="1" applyBorder="1" applyAlignment="1" applyProtection="1">
      <alignment horizontal="left" vertical="top"/>
    </xf>
    <xf numFmtId="0" fontId="44" fillId="0" borderId="12" xfId="45" applyFont="1" applyBorder="1" applyAlignment="1" applyProtection="1">
      <alignment vertical="top" wrapText="1"/>
    </xf>
    <xf numFmtId="0" fontId="11" fillId="0" borderId="7" xfId="3" applyFont="1" applyFill="1" applyBorder="1" applyAlignment="1" applyProtection="1">
      <alignment horizontal="right" vertical="top" wrapText="1"/>
    </xf>
    <xf numFmtId="0" fontId="12" fillId="0" borderId="0" xfId="40" applyFont="1" applyFill="1" applyBorder="1" applyAlignment="1" applyProtection="1">
      <alignment horizontal="left" vertical="top"/>
    </xf>
    <xf numFmtId="0" fontId="11" fillId="0" borderId="12" xfId="2" applyFont="1" applyFill="1" applyBorder="1" applyAlignment="1" applyProtection="1">
      <alignment horizontal="left" vertical="top" wrapText="1"/>
    </xf>
    <xf numFmtId="0" fontId="11" fillId="0" borderId="0" xfId="2" applyFont="1" applyFill="1" applyBorder="1" applyAlignment="1" applyProtection="1">
      <alignment horizontal="left" vertical="top" wrapText="1"/>
    </xf>
    <xf numFmtId="0" fontId="11" fillId="0" borderId="37" xfId="15" applyFont="1" applyFill="1" applyBorder="1" applyAlignment="1" applyProtection="1">
      <alignment horizontal="center" vertical="center"/>
      <protection locked="0"/>
    </xf>
    <xf numFmtId="0" fontId="11" fillId="0" borderId="7" xfId="2" applyFont="1" applyFill="1" applyBorder="1" applyAlignment="1" applyProtection="1">
      <alignment horizontal="left" vertical="top"/>
    </xf>
    <xf numFmtId="0" fontId="11" fillId="0" borderId="4" xfId="15" applyFont="1" applyFill="1" applyBorder="1" applyAlignment="1" applyProtection="1">
      <alignment horizontal="center" vertical="center"/>
      <protection locked="0"/>
    </xf>
    <xf numFmtId="0" fontId="11" fillId="0" borderId="27" xfId="15" applyFont="1" applyFill="1" applyBorder="1" applyAlignment="1" applyProtection="1">
      <alignment horizontal="center" vertical="center"/>
      <protection locked="0"/>
    </xf>
    <xf numFmtId="0" fontId="11" fillId="0" borderId="12" xfId="2" applyFont="1" applyFill="1" applyBorder="1" applyAlignment="1" applyProtection="1">
      <alignment horizontal="left" vertical="top"/>
    </xf>
    <xf numFmtId="0" fontId="11" fillId="0" borderId="35" xfId="2" applyFont="1" applyFill="1" applyBorder="1" applyAlignment="1" applyProtection="1">
      <alignment horizontal="left" vertical="top" wrapText="1"/>
    </xf>
    <xf numFmtId="0" fontId="11" fillId="0" borderId="7" xfId="2" applyFont="1" applyFill="1" applyBorder="1" applyAlignment="1" applyProtection="1">
      <alignment horizontal="left" vertical="top" wrapText="1"/>
    </xf>
    <xf numFmtId="0" fontId="11" fillId="0" borderId="12" xfId="2" applyFont="1" applyFill="1" applyBorder="1" applyAlignment="1" applyProtection="1">
      <alignment horizontal="left" vertical="top" wrapText="1"/>
    </xf>
    <xf numFmtId="0" fontId="11" fillId="0" borderId="27" xfId="16" applyFont="1" applyFill="1" applyBorder="1" applyAlignment="1" applyProtection="1">
      <alignment horizontal="center" vertical="center"/>
      <protection locked="0"/>
    </xf>
    <xf numFmtId="0" fontId="11" fillId="0" borderId="7" xfId="2" applyFont="1" applyFill="1" applyBorder="1" applyAlignment="1" applyProtection="1">
      <alignment vertical="top"/>
    </xf>
    <xf numFmtId="0" fontId="11" fillId="0" borderId="26" xfId="2" applyFont="1" applyFill="1" applyBorder="1" applyAlignment="1" applyProtection="1">
      <alignment vertical="top"/>
    </xf>
    <xf numFmtId="0" fontId="11" fillId="0" borderId="37" xfId="15" applyFont="1" applyFill="1" applyBorder="1" applyAlignment="1" applyProtection="1">
      <alignment horizontal="center" vertical="center"/>
      <protection locked="0"/>
    </xf>
    <xf numFmtId="0" fontId="11" fillId="0" borderId="27" xfId="15" applyFont="1" applyFill="1" applyBorder="1" applyAlignment="1" applyProtection="1">
      <alignment horizontal="center" vertical="center"/>
      <protection locked="0"/>
    </xf>
    <xf numFmtId="0" fontId="11" fillId="0" borderId="7" xfId="2" applyFont="1" applyFill="1" applyBorder="1" applyAlignment="1" applyProtection="1">
      <alignment horizontal="left" vertical="top"/>
    </xf>
    <xf numFmtId="0" fontId="11" fillId="0" borderId="26" xfId="2" applyFont="1" applyFill="1" applyBorder="1" applyAlignment="1" applyProtection="1">
      <alignment horizontal="left" vertical="top"/>
    </xf>
    <xf numFmtId="0" fontId="11" fillId="0" borderId="26" xfId="2" applyFont="1" applyFill="1" applyBorder="1" applyAlignment="1" applyProtection="1">
      <alignment horizontal="left" vertical="top" wrapText="1"/>
    </xf>
    <xf numFmtId="0" fontId="11" fillId="0" borderId="0" xfId="2" applyFont="1" applyFill="1" applyBorder="1" applyAlignment="1" applyProtection="1">
      <alignment horizontal="left" vertical="top" wrapText="1"/>
    </xf>
    <xf numFmtId="0" fontId="11" fillId="0" borderId="3" xfId="2" applyFont="1" applyFill="1" applyBorder="1" applyAlignment="1" applyProtection="1">
      <alignment horizontal="left" vertical="top" wrapText="1"/>
    </xf>
    <xf numFmtId="0" fontId="44" fillId="0" borderId="15" xfId="0" applyFont="1" applyBorder="1" applyAlignment="1" applyProtection="1">
      <alignment horizontal="center" vertical="center"/>
      <protection locked="0"/>
    </xf>
    <xf numFmtId="0" fontId="44" fillId="0" borderId="27" xfId="0" applyFont="1" applyBorder="1" applyAlignment="1" applyProtection="1">
      <alignment horizontal="center" vertical="center"/>
      <protection locked="0"/>
    </xf>
    <xf numFmtId="0" fontId="44" fillId="0" borderId="26" xfId="0" applyFont="1" applyBorder="1" applyAlignment="1">
      <alignment horizontal="left" vertical="top" wrapText="1"/>
    </xf>
    <xf numFmtId="0" fontId="11" fillId="0" borderId="12" xfId="2" applyFont="1" applyFill="1" applyBorder="1" applyAlignment="1" applyProtection="1">
      <alignment horizontal="left" vertical="top"/>
    </xf>
    <xf numFmtId="0" fontId="13" fillId="0" borderId="37" xfId="40" applyFont="1" applyFill="1" applyBorder="1" applyAlignment="1" applyProtection="1">
      <alignment horizontal="center" vertical="center"/>
      <protection locked="0"/>
    </xf>
    <xf numFmtId="0" fontId="13" fillId="0" borderId="27" xfId="40" applyFont="1" applyFill="1" applyBorder="1" applyAlignment="1" applyProtection="1">
      <alignment horizontal="center" vertical="center"/>
      <protection locked="0"/>
    </xf>
    <xf numFmtId="0" fontId="11" fillId="0" borderId="4" xfId="15" applyFont="1" applyFill="1" applyBorder="1" applyAlignment="1" applyProtection="1">
      <alignment horizontal="center" vertical="center"/>
      <protection locked="0"/>
    </xf>
    <xf numFmtId="0" fontId="11" fillId="0" borderId="7" xfId="2" applyFont="1" applyFill="1" applyBorder="1" applyAlignment="1" applyProtection="1">
      <alignment vertical="top" wrapText="1"/>
    </xf>
    <xf numFmtId="0" fontId="13" fillId="0" borderId="15" xfId="40" applyFont="1" applyFill="1" applyBorder="1" applyAlignment="1" applyProtection="1">
      <alignment horizontal="center" vertical="center"/>
      <protection locked="0"/>
    </xf>
    <xf numFmtId="184" fontId="42" fillId="0" borderId="0" xfId="0" applyNumberFormat="1" applyFont="1" applyBorder="1" applyAlignment="1">
      <alignment horizontal="left" vertical="top"/>
    </xf>
    <xf numFmtId="0" fontId="11" fillId="0" borderId="0" xfId="15" applyFont="1" applyFill="1" applyBorder="1" applyAlignment="1" applyProtection="1">
      <alignment horizontal="center" vertical="center"/>
    </xf>
    <xf numFmtId="0" fontId="42" fillId="0" borderId="10" xfId="0" applyNumberFormat="1" applyFont="1" applyBorder="1" applyAlignment="1">
      <alignment horizontal="left" vertical="top"/>
    </xf>
    <xf numFmtId="0" fontId="0" fillId="0" borderId="0" xfId="0"/>
    <xf numFmtId="0" fontId="41" fillId="0" borderId="0" xfId="0" applyFont="1" applyBorder="1" applyAlignment="1">
      <alignment vertical="top"/>
    </xf>
    <xf numFmtId="169" fontId="42" fillId="0" borderId="0" xfId="0" applyNumberFormat="1" applyFont="1" applyBorder="1" applyAlignment="1">
      <alignment horizontal="left" vertical="top"/>
    </xf>
    <xf numFmtId="169" fontId="42" fillId="0" borderId="3" xfId="0" applyNumberFormat="1" applyFont="1" applyBorder="1" applyAlignment="1">
      <alignment horizontal="left" vertical="top"/>
    </xf>
    <xf numFmtId="0" fontId="44" fillId="0" borderId="0" xfId="0" applyFont="1" applyBorder="1" applyAlignment="1">
      <alignment vertical="top"/>
    </xf>
    <xf numFmtId="0" fontId="44" fillId="0" borderId="0" xfId="0" applyFont="1" applyFill="1" applyBorder="1" applyAlignment="1">
      <alignment vertical="top"/>
    </xf>
    <xf numFmtId="169" fontId="42" fillId="0" borderId="0" xfId="0" applyNumberFormat="1" applyFont="1" applyFill="1" applyBorder="1" applyAlignment="1">
      <alignment horizontal="left" vertical="top"/>
    </xf>
    <xf numFmtId="0" fontId="11" fillId="0" borderId="0" xfId="0" applyFont="1" applyFill="1" applyBorder="1" applyAlignment="1">
      <alignment vertical="top"/>
    </xf>
    <xf numFmtId="176" fontId="42" fillId="0" borderId="9" xfId="0" applyNumberFormat="1" applyFont="1" applyBorder="1" applyAlignment="1">
      <alignment horizontal="left" vertical="top"/>
    </xf>
    <xf numFmtId="176" fontId="42" fillId="0" borderId="10" xfId="0" applyNumberFormat="1" applyFont="1" applyBorder="1" applyAlignment="1">
      <alignment horizontal="left" vertical="top"/>
    </xf>
    <xf numFmtId="176" fontId="42" fillId="0" borderId="11" xfId="0" applyNumberFormat="1" applyFont="1" applyBorder="1" applyAlignment="1">
      <alignment horizontal="left" vertical="top"/>
    </xf>
    <xf numFmtId="176" fontId="42" fillId="0" borderId="8" xfId="0" applyNumberFormat="1" applyFont="1" applyBorder="1" applyAlignment="1">
      <alignment horizontal="left" vertical="top"/>
    </xf>
    <xf numFmtId="177" fontId="42" fillId="0" borderId="8" xfId="0" applyNumberFormat="1" applyFont="1" applyBorder="1" applyAlignment="1">
      <alignment horizontal="left" vertical="top"/>
    </xf>
    <xf numFmtId="177" fontId="42" fillId="0" borderId="9" xfId="0" applyNumberFormat="1" applyFont="1" applyBorder="1" applyAlignment="1">
      <alignment horizontal="left" vertical="top"/>
    </xf>
    <xf numFmtId="168" fontId="42" fillId="0" borderId="10" xfId="0" applyNumberFormat="1" applyFont="1" applyBorder="1" applyAlignment="1">
      <alignment horizontal="left" vertical="top"/>
    </xf>
    <xf numFmtId="182" fontId="42" fillId="0" borderId="11" xfId="0" applyNumberFormat="1" applyFont="1" applyBorder="1" applyAlignment="1">
      <alignment horizontal="left" vertical="top"/>
    </xf>
    <xf numFmtId="182" fontId="42" fillId="0" borderId="9" xfId="0" applyNumberFormat="1" applyFont="1" applyBorder="1" applyAlignment="1">
      <alignment horizontal="left" vertical="top"/>
    </xf>
    <xf numFmtId="184" fontId="42" fillId="0" borderId="8" xfId="0" applyNumberFormat="1" applyFont="1" applyBorder="1" applyAlignment="1">
      <alignment horizontal="left" vertical="top"/>
    </xf>
    <xf numFmtId="184" fontId="42" fillId="0" borderId="9" xfId="0" applyNumberFormat="1" applyFont="1" applyBorder="1" applyAlignment="1">
      <alignment horizontal="left" vertical="top"/>
    </xf>
    <xf numFmtId="173" fontId="42" fillId="0" borderId="10" xfId="0" applyNumberFormat="1" applyFont="1" applyBorder="1" applyAlignment="1">
      <alignment horizontal="left" vertical="top"/>
    </xf>
    <xf numFmtId="173" fontId="42" fillId="0" borderId="11" xfId="0" applyNumberFormat="1" applyFont="1" applyBorder="1" applyAlignment="1">
      <alignment horizontal="left" vertical="top"/>
    </xf>
    <xf numFmtId="174" fontId="42" fillId="0" borderId="10" xfId="0" applyNumberFormat="1" applyFont="1" applyBorder="1" applyAlignment="1">
      <alignment horizontal="left" vertical="top"/>
    </xf>
    <xf numFmtId="175" fontId="42" fillId="0" borderId="11" xfId="0" applyNumberFormat="1" applyFont="1" applyBorder="1" applyAlignment="1">
      <alignment horizontal="left" vertical="top"/>
    </xf>
    <xf numFmtId="181" fontId="42" fillId="0" borderId="10" xfId="0" applyNumberFormat="1" applyFont="1" applyBorder="1" applyAlignment="1">
      <alignment horizontal="left" vertical="top"/>
    </xf>
    <xf numFmtId="186" fontId="42" fillId="0" borderId="8" xfId="0" applyNumberFormat="1" applyFont="1" applyBorder="1" applyAlignment="1">
      <alignment horizontal="left" vertical="top"/>
    </xf>
    <xf numFmtId="188" fontId="42" fillId="0" borderId="10" xfId="0" applyNumberFormat="1" applyFont="1" applyBorder="1" applyAlignment="1">
      <alignment horizontal="left" vertical="top"/>
    </xf>
    <xf numFmtId="186" fontId="42" fillId="0" borderId="10" xfId="0" applyNumberFormat="1" applyFont="1" applyBorder="1" applyAlignment="1">
      <alignment horizontal="left" vertical="top"/>
    </xf>
    <xf numFmtId="184" fontId="42" fillId="0" borderId="10" xfId="0" applyNumberFormat="1" applyFont="1" applyBorder="1" applyAlignment="1">
      <alignment horizontal="left" vertical="top"/>
    </xf>
    <xf numFmtId="0" fontId="42" fillId="13" borderId="7" xfId="40" applyFont="1" applyFill="1" applyBorder="1" applyAlignment="1" applyProtection="1">
      <alignment vertical="top"/>
    </xf>
    <xf numFmtId="0" fontId="42" fillId="13" borderId="7" xfId="40" applyFont="1" applyFill="1" applyBorder="1" applyAlignment="1" applyProtection="1">
      <alignment horizontal="center" vertical="top"/>
    </xf>
    <xf numFmtId="0" fontId="44" fillId="0" borderId="0" xfId="0" applyFont="1" applyBorder="1" applyAlignment="1">
      <alignment horizontal="left" vertical="top"/>
    </xf>
    <xf numFmtId="0" fontId="44" fillId="0" borderId="7" xfId="0" applyFont="1" applyFill="1" applyBorder="1" applyAlignment="1">
      <alignment vertical="top"/>
    </xf>
    <xf numFmtId="0" fontId="44" fillId="0" borderId="8" xfId="0" applyFont="1" applyBorder="1" applyAlignment="1">
      <alignment horizontal="left" vertical="top"/>
    </xf>
    <xf numFmtId="0" fontId="44" fillId="0" borderId="0" xfId="0" applyFont="1" applyBorder="1" applyAlignment="1">
      <alignment horizontal="left" vertical="justify"/>
    </xf>
    <xf numFmtId="0" fontId="44" fillId="0" borderId="0" xfId="0" applyFont="1" applyBorder="1" applyAlignment="1">
      <alignment vertical="top" wrapText="1"/>
    </xf>
    <xf numFmtId="0" fontId="46" fillId="14" borderId="7" xfId="40" applyFont="1" applyFill="1" applyBorder="1" applyAlignment="1" applyProtection="1">
      <alignment vertical="top"/>
    </xf>
    <xf numFmtId="0" fontId="46" fillId="14" borderId="7" xfId="40" applyFont="1" applyFill="1" applyBorder="1" applyAlignment="1" applyProtection="1">
      <alignment horizontal="center" vertical="top"/>
    </xf>
    <xf numFmtId="0" fontId="11" fillId="15" borderId="22" xfId="36" applyFont="1" applyFill="1" applyBorder="1" applyAlignment="1" applyProtection="1">
      <alignment horizontal="center" vertical="top"/>
    </xf>
    <xf numFmtId="173" fontId="42" fillId="0" borderId="11" xfId="0" applyNumberFormat="1" applyFont="1" applyFill="1" applyBorder="1" applyAlignment="1">
      <alignment horizontal="left" vertical="top"/>
    </xf>
    <xf numFmtId="0" fontId="11" fillId="15" borderId="43" xfId="36" applyFont="1" applyFill="1" applyBorder="1" applyAlignment="1" applyProtection="1">
      <alignment horizontal="center" vertical="top"/>
    </xf>
    <xf numFmtId="0" fontId="42" fillId="13" borderId="10" xfId="40" applyFont="1" applyFill="1" applyBorder="1" applyAlignment="1" applyProtection="1">
      <alignment horizontal="left" vertical="top"/>
    </xf>
    <xf numFmtId="0" fontId="42" fillId="13" borderId="7" xfId="40" applyFont="1" applyFill="1" applyBorder="1" applyAlignment="1" applyProtection="1">
      <alignment horizontal="left" vertical="top"/>
    </xf>
    <xf numFmtId="0" fontId="46" fillId="14" borderId="7" xfId="40" applyFont="1" applyFill="1" applyBorder="1" applyAlignment="1" applyProtection="1">
      <alignment horizontal="left" vertical="top"/>
    </xf>
    <xf numFmtId="169" fontId="44" fillId="0" borderId="3" xfId="0" applyNumberFormat="1" applyFont="1" applyBorder="1" applyAlignment="1">
      <alignment horizontal="left" vertical="top"/>
    </xf>
    <xf numFmtId="176" fontId="42" fillId="0" borderId="10" xfId="0" applyNumberFormat="1" applyFont="1" applyBorder="1" applyAlignment="1">
      <alignment horizontal="left" vertical="top" wrapText="1"/>
    </xf>
    <xf numFmtId="0" fontId="11" fillId="0" borderId="4" xfId="16" applyFont="1" applyFill="1" applyBorder="1" applyAlignment="1" applyProtection="1">
      <alignment horizontal="center" vertical="center"/>
      <protection locked="0"/>
    </xf>
    <xf numFmtId="0" fontId="42" fillId="12" borderId="7" xfId="40" applyFont="1" applyFill="1" applyBorder="1" applyAlignment="1" applyProtection="1">
      <alignment horizontal="center" vertical="center"/>
    </xf>
    <xf numFmtId="0" fontId="44" fillId="0" borderId="4" xfId="40" applyFont="1" applyFill="1" applyBorder="1" applyAlignment="1" applyProtection="1">
      <alignment horizontal="center" vertical="center"/>
      <protection locked="0"/>
    </xf>
    <xf numFmtId="0" fontId="44" fillId="0" borderId="4" xfId="0" applyFont="1" applyBorder="1" applyAlignment="1" applyProtection="1">
      <alignment horizontal="center" vertical="center"/>
      <protection locked="0"/>
    </xf>
    <xf numFmtId="0" fontId="12" fillId="7" borderId="21" xfId="40" applyFont="1" applyFill="1" applyBorder="1" applyAlignment="1" applyProtection="1">
      <alignment horizontal="center" vertical="center"/>
    </xf>
    <xf numFmtId="0" fontId="12" fillId="7" borderId="21" xfId="40" applyFont="1" applyFill="1" applyBorder="1" applyAlignment="1" applyProtection="1">
      <alignment horizontal="left" vertical="center"/>
    </xf>
    <xf numFmtId="0" fontId="46" fillId="14" borderId="7" xfId="40" applyFont="1" applyFill="1" applyBorder="1" applyAlignment="1" applyProtection="1">
      <alignment horizontal="center" vertical="center"/>
    </xf>
    <xf numFmtId="0" fontId="46" fillId="14" borderId="7" xfId="40" applyFont="1" applyFill="1" applyBorder="1" applyAlignment="1" applyProtection="1">
      <alignment horizontal="left" vertical="center"/>
    </xf>
    <xf numFmtId="0" fontId="42" fillId="13" borderId="7" xfId="40" applyFont="1" applyFill="1" applyBorder="1" applyAlignment="1" applyProtection="1">
      <alignment horizontal="center" vertical="center"/>
    </xf>
    <xf numFmtId="0" fontId="44" fillId="0" borderId="37" xfId="40" applyFont="1" applyFill="1" applyBorder="1" applyAlignment="1" applyProtection="1">
      <alignment horizontal="center" vertical="center"/>
      <protection locked="0"/>
    </xf>
    <xf numFmtId="0" fontId="44" fillId="0" borderId="37" xfId="0" applyFont="1" applyBorder="1" applyAlignment="1" applyProtection="1">
      <alignment horizontal="center" vertical="center"/>
      <protection locked="0"/>
    </xf>
    <xf numFmtId="0" fontId="11" fillId="0" borderId="37" xfId="16" applyFont="1" applyFill="1" applyBorder="1" applyAlignment="1" applyProtection="1">
      <alignment horizontal="center" vertical="center"/>
      <protection locked="0"/>
    </xf>
    <xf numFmtId="0" fontId="44" fillId="0" borderId="4" xfId="0" applyFont="1" applyBorder="1" applyAlignment="1" applyProtection="1">
      <alignment horizontal="center"/>
      <protection locked="0"/>
    </xf>
    <xf numFmtId="0" fontId="44" fillId="9" borderId="4" xfId="0" applyFont="1" applyFill="1" applyBorder="1" applyAlignment="1" applyProtection="1">
      <alignment horizontal="center" vertical="center"/>
      <protection locked="0"/>
    </xf>
    <xf numFmtId="0" fontId="46" fillId="14" borderId="10" xfId="40" applyFont="1" applyFill="1" applyBorder="1" applyAlignment="1" applyProtection="1">
      <alignment horizontal="left" vertical="center"/>
    </xf>
    <xf numFmtId="0" fontId="12" fillId="7" borderId="21" xfId="40" applyFont="1" applyFill="1" applyBorder="1" applyAlignment="1" applyProtection="1">
      <alignment vertical="center"/>
    </xf>
    <xf numFmtId="0" fontId="12" fillId="7" borderId="31" xfId="40" applyFont="1" applyFill="1" applyBorder="1" applyAlignment="1" applyProtection="1">
      <alignment horizontal="center" vertical="center"/>
    </xf>
    <xf numFmtId="0" fontId="44" fillId="0" borderId="0" xfId="0" applyFont="1" applyBorder="1" applyAlignment="1">
      <alignment vertical="center"/>
    </xf>
    <xf numFmtId="0" fontId="11" fillId="25" borderId="4" xfId="16" applyFont="1" applyFill="1" applyBorder="1" applyAlignment="1" applyProtection="1">
      <alignment horizontal="center" vertical="center"/>
      <protection locked="0"/>
    </xf>
    <xf numFmtId="0" fontId="44" fillId="0" borderId="0" xfId="0" applyFont="1" applyFill="1" applyBorder="1" applyAlignment="1">
      <alignment vertical="center"/>
    </xf>
    <xf numFmtId="0" fontId="16" fillId="0" borderId="7" xfId="36" applyFont="1" applyFill="1" applyBorder="1" applyAlignment="1" applyProtection="1">
      <alignment horizontal="left" vertical="top"/>
    </xf>
    <xf numFmtId="0" fontId="11" fillId="0" borderId="7" xfId="36" applyFont="1" applyFill="1" applyBorder="1" applyAlignment="1" applyProtection="1">
      <alignment horizontal="left" vertical="top"/>
    </xf>
    <xf numFmtId="0" fontId="11" fillId="0" borderId="7" xfId="36" applyFont="1" applyFill="1" applyBorder="1" applyAlignment="1" applyProtection="1">
      <alignment vertical="top"/>
    </xf>
    <xf numFmtId="0" fontId="11" fillId="0" borderId="7" xfId="36" applyFont="1" applyFill="1" applyBorder="1" applyAlignment="1" applyProtection="1">
      <alignment horizontal="center" vertical="top"/>
    </xf>
    <xf numFmtId="0" fontId="44" fillId="0" borderId="7" xfId="36" applyFont="1" applyFill="1" applyBorder="1" applyAlignment="1" applyProtection="1">
      <alignment vertical="top"/>
      <protection locked="0"/>
    </xf>
    <xf numFmtId="0" fontId="11" fillId="0" borderId="61" xfId="16" applyFont="1" applyFill="1" applyBorder="1" applyAlignment="1" applyProtection="1">
      <alignment horizontal="center" vertical="top"/>
      <protection locked="0"/>
    </xf>
    <xf numFmtId="0" fontId="42" fillId="0" borderId="3" xfId="36" applyFont="1" applyFill="1" applyBorder="1" applyAlignment="1" applyProtection="1">
      <alignment horizontal="left" vertical="top"/>
    </xf>
    <xf numFmtId="0" fontId="11" fillId="0" borderId="3" xfId="36" applyFont="1" applyFill="1" applyBorder="1" applyAlignment="1" applyProtection="1">
      <alignment horizontal="left" vertical="top"/>
    </xf>
    <xf numFmtId="0" fontId="11" fillId="0" borderId="3" xfId="36" applyFont="1" applyFill="1" applyBorder="1" applyAlignment="1" applyProtection="1">
      <alignment vertical="top"/>
    </xf>
    <xf numFmtId="0" fontId="11" fillId="0" borderId="3" xfId="36" applyFont="1" applyFill="1" applyBorder="1" applyAlignment="1" applyProtection="1">
      <alignment horizontal="center" vertical="top"/>
    </xf>
    <xf numFmtId="0" fontId="44" fillId="0" borderId="3" xfId="36" applyFont="1" applyFill="1" applyBorder="1" applyAlignment="1" applyProtection="1">
      <alignment vertical="top"/>
      <protection locked="0"/>
    </xf>
    <xf numFmtId="0" fontId="42" fillId="0" borderId="7" xfId="36" applyFont="1" applyFill="1" applyBorder="1" applyAlignment="1" applyProtection="1">
      <alignment horizontal="left" vertical="top"/>
    </xf>
    <xf numFmtId="0" fontId="42" fillId="10" borderId="10" xfId="36" applyFont="1" applyFill="1" applyBorder="1" applyAlignment="1" applyProtection="1">
      <alignment horizontal="left" vertical="top"/>
    </xf>
    <xf numFmtId="0" fontId="11" fillId="10" borderId="7" xfId="36" applyFont="1" applyFill="1" applyBorder="1" applyAlignment="1" applyProtection="1">
      <alignment vertical="top"/>
    </xf>
    <xf numFmtId="0" fontId="11" fillId="10" borderId="26" xfId="36" applyFont="1" applyFill="1" applyBorder="1" applyAlignment="1" applyProtection="1">
      <alignment horizontal="center" vertical="top"/>
    </xf>
    <xf numFmtId="0" fontId="44" fillId="0" borderId="7" xfId="36" applyFont="1" applyFill="1" applyBorder="1" applyAlignment="1" applyProtection="1">
      <alignment horizontal="left" vertical="top"/>
    </xf>
    <xf numFmtId="0" fontId="11" fillId="0" borderId="7" xfId="15" applyFont="1" applyFill="1" applyBorder="1" applyAlignment="1" applyProtection="1">
      <alignment horizontal="center" vertical="top"/>
      <protection locked="0"/>
    </xf>
    <xf numFmtId="0" fontId="44" fillId="0" borderId="7" xfId="0" applyFont="1" applyFill="1" applyBorder="1" applyAlignment="1">
      <alignment horizontal="center" vertical="top"/>
    </xf>
    <xf numFmtId="0" fontId="11" fillId="0" borderId="7" xfId="36" applyFont="1" applyFill="1" applyBorder="1" applyAlignment="1" applyProtection="1">
      <alignment horizontal="center" vertical="center"/>
    </xf>
    <xf numFmtId="175" fontId="42" fillId="0" borderId="8" xfId="0" applyNumberFormat="1" applyFont="1" applyBorder="1" applyAlignment="1">
      <alignment horizontal="left" vertical="top"/>
    </xf>
    <xf numFmtId="175" fontId="42" fillId="0" borderId="9" xfId="0" applyNumberFormat="1" applyFont="1" applyBorder="1" applyAlignment="1">
      <alignment horizontal="left" vertical="top"/>
    </xf>
    <xf numFmtId="0" fontId="44" fillId="0" borderId="7" xfId="36" applyFont="1" applyFill="1" applyBorder="1" applyAlignment="1" applyProtection="1">
      <alignment horizontal="left" vertical="top" wrapText="1"/>
    </xf>
    <xf numFmtId="0" fontId="30" fillId="0" borderId="7" xfId="17" applyFont="1" applyFill="1" applyBorder="1"/>
    <xf numFmtId="0" fontId="11" fillId="10" borderId="7" xfId="36" applyFont="1" applyFill="1" applyBorder="1" applyAlignment="1" applyProtection="1">
      <alignment horizontal="center" vertical="center"/>
    </xf>
    <xf numFmtId="0" fontId="11" fillId="10" borderId="26" xfId="36" applyFont="1" applyFill="1" applyBorder="1" applyAlignment="1" applyProtection="1">
      <alignment horizontal="center" vertical="center"/>
    </xf>
    <xf numFmtId="0" fontId="44" fillId="0" borderId="27" xfId="40" applyFont="1" applyFill="1" applyBorder="1" applyAlignment="1" applyProtection="1">
      <alignment horizontal="center" vertical="center"/>
      <protection locked="0"/>
    </xf>
    <xf numFmtId="0" fontId="42" fillId="12" borderId="32" xfId="40" applyFont="1" applyFill="1" applyBorder="1" applyAlignment="1" applyProtection="1">
      <alignment horizontal="center" vertical="top"/>
    </xf>
    <xf numFmtId="0" fontId="46" fillId="14" borderId="32" xfId="40" applyFont="1" applyFill="1" applyBorder="1" applyAlignment="1" applyProtection="1">
      <alignment vertical="top"/>
    </xf>
    <xf numFmtId="0" fontId="42" fillId="13" borderId="32" xfId="40" applyFont="1" applyFill="1" applyBorder="1" applyAlignment="1" applyProtection="1">
      <alignment horizontal="center" vertical="top"/>
    </xf>
    <xf numFmtId="0" fontId="42" fillId="13" borderId="10" xfId="40" applyFont="1" applyFill="1" applyBorder="1" applyAlignment="1" applyProtection="1">
      <alignment vertical="top"/>
    </xf>
    <xf numFmtId="0" fontId="44" fillId="11" borderId="32" xfId="40" applyFont="1" applyFill="1" applyBorder="1" applyAlignment="1" applyProtection="1">
      <alignment horizontal="left" vertical="top"/>
      <protection locked="0"/>
    </xf>
    <xf numFmtId="0" fontId="42" fillId="11" borderId="10" xfId="40" applyFont="1" applyFill="1" applyBorder="1" applyAlignment="1" applyProtection="1">
      <alignment vertical="top"/>
    </xf>
    <xf numFmtId="0" fontId="42" fillId="11" borderId="7" xfId="40" applyFont="1" applyFill="1" applyBorder="1" applyAlignment="1" applyProtection="1">
      <alignment vertical="top"/>
    </xf>
    <xf numFmtId="0" fontId="30" fillId="2" borderId="77" xfId="17" applyFont="1" applyBorder="1"/>
    <xf numFmtId="0" fontId="44" fillId="0" borderId="32" xfId="15" applyFont="1" applyFill="1" applyBorder="1" applyAlignment="1" applyProtection="1">
      <alignment horizontal="center" vertical="top"/>
      <protection locked="0"/>
    </xf>
    <xf numFmtId="0" fontId="44" fillId="0" borderId="32" xfId="15" applyFont="1" applyFill="1" applyBorder="1" applyAlignment="1" applyProtection="1">
      <alignment vertical="top"/>
      <protection locked="0"/>
    </xf>
    <xf numFmtId="0" fontId="30" fillId="0" borderId="19" xfId="17" applyFont="1" applyFill="1" applyBorder="1"/>
    <xf numFmtId="0" fontId="44" fillId="0" borderId="32" xfId="15" applyFont="1" applyFill="1" applyBorder="1" applyAlignment="1" applyProtection="1">
      <alignment vertical="top" wrapText="1"/>
      <protection locked="0"/>
    </xf>
    <xf numFmtId="0" fontId="44" fillId="11" borderId="32" xfId="40" applyFont="1" applyFill="1" applyBorder="1" applyAlignment="1" applyProtection="1">
      <alignment vertical="top"/>
      <protection locked="0"/>
    </xf>
    <xf numFmtId="0" fontId="44" fillId="0" borderId="19" xfId="0" applyFont="1" applyFill="1" applyBorder="1" applyAlignment="1" applyProtection="1">
      <alignment vertical="top"/>
      <protection locked="0"/>
    </xf>
    <xf numFmtId="0" fontId="30" fillId="2" borderId="42" xfId="17" applyFont="1" applyBorder="1"/>
    <xf numFmtId="0" fontId="74" fillId="7" borderId="10" xfId="40" applyFont="1" applyFill="1" applyBorder="1" applyAlignment="1" applyProtection="1">
      <alignment horizontal="left" vertical="center"/>
    </xf>
    <xf numFmtId="0" fontId="46" fillId="16" borderId="10" xfId="40" applyFont="1" applyFill="1" applyBorder="1" applyAlignment="1" applyProtection="1">
      <alignment horizontal="left" vertical="center"/>
    </xf>
    <xf numFmtId="0" fontId="46" fillId="16" borderId="7" xfId="40" applyFont="1" applyFill="1" applyBorder="1" applyAlignment="1" applyProtection="1">
      <alignment horizontal="left" vertical="center"/>
    </xf>
    <xf numFmtId="0" fontId="46" fillId="16" borderId="7" xfId="40" applyFont="1" applyFill="1" applyBorder="1" applyAlignment="1" applyProtection="1">
      <alignment horizontal="center" vertical="center"/>
    </xf>
    <xf numFmtId="0" fontId="46" fillId="14" borderId="32" xfId="40" applyFont="1" applyFill="1" applyBorder="1" applyAlignment="1" applyProtection="1">
      <alignment vertical="center"/>
    </xf>
    <xf numFmtId="0" fontId="46" fillId="14" borderId="9" xfId="40" applyFont="1" applyFill="1" applyBorder="1" applyAlignment="1" applyProtection="1">
      <alignment horizontal="left" vertical="center"/>
    </xf>
    <xf numFmtId="0" fontId="46" fillId="14" borderId="10" xfId="40" applyFont="1" applyFill="1" applyBorder="1" applyAlignment="1" applyProtection="1">
      <alignment vertical="center"/>
    </xf>
    <xf numFmtId="0" fontId="46" fillId="14" borderId="7" xfId="40" applyFont="1" applyFill="1" applyBorder="1" applyAlignment="1" applyProtection="1">
      <alignment vertical="center"/>
    </xf>
    <xf numFmtId="0" fontId="46" fillId="14" borderId="3" xfId="40" applyFont="1" applyFill="1" applyBorder="1" applyAlignment="1" applyProtection="1">
      <alignment horizontal="left" vertical="center"/>
    </xf>
    <xf numFmtId="0" fontId="46" fillId="14" borderId="3" xfId="40" applyFont="1" applyFill="1" applyBorder="1" applyAlignment="1" applyProtection="1">
      <alignment horizontal="center" vertical="center"/>
    </xf>
    <xf numFmtId="168" fontId="42" fillId="0" borderId="10" xfId="19" applyNumberFormat="1" applyFont="1" applyBorder="1" applyAlignment="1" applyProtection="1">
      <alignment horizontal="left" vertical="top"/>
    </xf>
    <xf numFmtId="168" fontId="42" fillId="0" borderId="9" xfId="19" applyNumberFormat="1" applyFont="1" applyFill="1" applyBorder="1" applyAlignment="1" applyProtection="1">
      <alignment horizontal="left" vertical="top"/>
    </xf>
    <xf numFmtId="0" fontId="11" fillId="0" borderId="7" xfId="2" applyFont="1" applyFill="1" applyBorder="1" applyAlignment="1" applyProtection="1">
      <alignment horizontal="left" vertical="top"/>
    </xf>
    <xf numFmtId="0" fontId="11" fillId="0" borderId="12" xfId="2" applyFont="1" applyFill="1" applyBorder="1" applyAlignment="1" applyProtection="1">
      <alignment horizontal="left" vertical="top"/>
    </xf>
    <xf numFmtId="0" fontId="11" fillId="0" borderId="4" xfId="3" applyFont="1" applyFill="1" applyBorder="1" applyAlignment="1" applyProtection="1">
      <alignment horizontal="left" vertical="top" wrapText="1"/>
    </xf>
    <xf numFmtId="0" fontId="11" fillId="0" borderId="7" xfId="16" applyFont="1" applyFill="1" applyBorder="1" applyAlignment="1" applyProtection="1">
      <alignment horizontal="center" vertical="center"/>
      <protection locked="0"/>
    </xf>
    <xf numFmtId="0" fontId="42" fillId="0" borderId="8" xfId="0" applyNumberFormat="1" applyFont="1" applyBorder="1" applyAlignment="1">
      <alignment horizontal="left" vertical="top"/>
    </xf>
    <xf numFmtId="169" fontId="16" fillId="0" borderId="3" xfId="55" applyNumberFormat="1" applyFont="1" applyBorder="1" applyAlignment="1" applyProtection="1">
      <alignment horizontal="left" vertical="top"/>
    </xf>
    <xf numFmtId="169" fontId="16" fillId="0" borderId="0" xfId="55" applyNumberFormat="1" applyFont="1" applyBorder="1" applyAlignment="1" applyProtection="1">
      <alignment horizontal="left" vertical="top"/>
    </xf>
    <xf numFmtId="0" fontId="11" fillId="0" borderId="3" xfId="3" applyFont="1" applyFill="1" applyBorder="1" applyAlignment="1" applyProtection="1">
      <alignment horizontal="left" vertical="top"/>
    </xf>
    <xf numFmtId="0" fontId="11" fillId="0" borderId="12" xfId="3" applyFont="1" applyFill="1" applyBorder="1" applyAlignment="1" applyProtection="1">
      <alignment horizontal="left" vertical="top" wrapText="1"/>
    </xf>
    <xf numFmtId="188" fontId="42" fillId="0" borderId="9" xfId="55" applyNumberFormat="1" applyFont="1" applyBorder="1" applyAlignment="1" applyProtection="1">
      <alignment horizontal="left" vertical="top"/>
    </xf>
    <xf numFmtId="188" fontId="42" fillId="0" borderId="11" xfId="55" applyNumberFormat="1" applyFont="1" applyBorder="1" applyAlignment="1" applyProtection="1">
      <alignment horizontal="left" vertical="top"/>
    </xf>
    <xf numFmtId="0" fontId="11" fillId="0" borderId="7" xfId="3" applyFont="1" applyFill="1" applyBorder="1" applyAlignment="1" applyProtection="1">
      <alignment horizontal="left" vertical="top" wrapText="1"/>
    </xf>
    <xf numFmtId="0" fontId="11" fillId="0" borderId="0" xfId="3" applyFont="1" applyFill="1" applyBorder="1" applyAlignment="1" applyProtection="1">
      <alignment horizontal="left" vertical="top"/>
    </xf>
    <xf numFmtId="0" fontId="11" fillId="0" borderId="3" xfId="3" applyFont="1" applyFill="1" applyBorder="1" applyAlignment="1" applyProtection="1">
      <alignment horizontal="left" vertical="top" wrapText="1"/>
    </xf>
    <xf numFmtId="0" fontId="44" fillId="0" borderId="38" xfId="0" applyFont="1" applyBorder="1" applyAlignment="1">
      <alignment vertical="top"/>
    </xf>
    <xf numFmtId="0" fontId="11" fillId="0" borderId="4" xfId="2" applyFont="1" applyFill="1" applyBorder="1" applyAlignment="1" applyProtection="1">
      <alignment horizontal="center" vertical="top"/>
    </xf>
    <xf numFmtId="0" fontId="44" fillId="0" borderId="25" xfId="40" applyFont="1" applyFill="1" applyBorder="1" applyAlignment="1" applyProtection="1">
      <alignment horizontal="left" vertical="top"/>
    </xf>
    <xf numFmtId="169" fontId="42" fillId="0" borderId="3" xfId="19" applyNumberFormat="1" applyFont="1" applyFill="1" applyBorder="1" applyAlignment="1" applyProtection="1">
      <alignment horizontal="left" vertical="top"/>
    </xf>
    <xf numFmtId="173" fontId="42" fillId="0" borderId="10" xfId="55" applyNumberFormat="1" applyFont="1" applyBorder="1" applyAlignment="1" applyProtection="1">
      <alignment horizontal="left" vertical="top"/>
    </xf>
    <xf numFmtId="0" fontId="12" fillId="7" borderId="7" xfId="40" applyFont="1" applyFill="1" applyBorder="1" applyAlignment="1" applyProtection="1">
      <alignment horizontal="left" vertical="top"/>
    </xf>
    <xf numFmtId="0" fontId="46" fillId="14" borderId="7" xfId="40" applyFont="1" applyFill="1" applyBorder="1" applyAlignment="1" applyProtection="1">
      <alignment horizontal="left" vertical="top"/>
    </xf>
    <xf numFmtId="0" fontId="42" fillId="11" borderId="7" xfId="40" applyFont="1" applyFill="1" applyBorder="1" applyAlignment="1" applyProtection="1">
      <alignment horizontal="left" vertical="top"/>
    </xf>
    <xf numFmtId="0" fontId="11" fillId="0" borderId="4" xfId="16" applyFont="1" applyFill="1" applyBorder="1" applyAlignment="1" applyProtection="1">
      <alignment horizontal="center" vertical="top"/>
    </xf>
    <xf numFmtId="0" fontId="42" fillId="13" borderId="7" xfId="40" applyFont="1" applyFill="1" applyBorder="1" applyAlignment="1" applyProtection="1">
      <alignment horizontal="left" vertical="top"/>
    </xf>
    <xf numFmtId="0" fontId="11" fillId="0" borderId="7" xfId="3" applyFont="1" applyFill="1" applyBorder="1" applyAlignment="1" applyProtection="1">
      <alignment vertical="top"/>
    </xf>
    <xf numFmtId="0" fontId="42" fillId="12" borderId="7" xfId="40" applyFont="1" applyFill="1" applyBorder="1" applyAlignment="1" applyProtection="1">
      <alignment horizontal="left" vertical="top"/>
    </xf>
    <xf numFmtId="0" fontId="13" fillId="0" borderId="4" xfId="40" applyFont="1" applyFill="1" applyBorder="1" applyAlignment="1" applyProtection="1">
      <alignment horizontal="center" vertical="top"/>
    </xf>
    <xf numFmtId="0" fontId="46" fillId="14" borderId="3" xfId="40" applyFont="1" applyFill="1" applyBorder="1" applyAlignment="1" applyProtection="1">
      <alignment horizontal="left" vertical="top"/>
    </xf>
    <xf numFmtId="0" fontId="44" fillId="0" borderId="12" xfId="40" applyFont="1" applyFill="1" applyBorder="1" applyAlignment="1" applyProtection="1">
      <alignment horizontal="left" vertical="top"/>
    </xf>
    <xf numFmtId="0" fontId="11" fillId="10" borderId="7" xfId="36" applyFont="1" applyFill="1" applyBorder="1" applyAlignment="1" applyProtection="1">
      <alignment horizontal="left" vertical="top"/>
    </xf>
    <xf numFmtId="0" fontId="11" fillId="0" borderId="0" xfId="3" applyFont="1" applyFill="1" applyBorder="1" applyAlignment="1" applyProtection="1">
      <alignment horizontal="left" vertical="top" wrapText="1"/>
    </xf>
    <xf numFmtId="0" fontId="11" fillId="0" borderId="3" xfId="3" applyFont="1" applyFill="1" applyBorder="1" applyAlignment="1" applyProtection="1">
      <alignment vertical="justify"/>
    </xf>
    <xf numFmtId="0" fontId="46" fillId="14" borderId="7" xfId="40" applyFont="1" applyFill="1" applyBorder="1" applyAlignment="1" applyProtection="1">
      <alignment horizontal="center" vertical="top"/>
    </xf>
    <xf numFmtId="0" fontId="42" fillId="13" borderId="10" xfId="40" applyFont="1" applyFill="1" applyBorder="1" applyAlignment="1" applyProtection="1">
      <alignment horizontal="left" vertical="top"/>
    </xf>
    <xf numFmtId="0" fontId="42" fillId="13" borderId="7" xfId="40" applyFont="1" applyFill="1" applyBorder="1" applyAlignment="1" applyProtection="1">
      <alignment horizontal="center" vertical="top"/>
    </xf>
    <xf numFmtId="0" fontId="44" fillId="0" borderId="0" xfId="40" applyFont="1" applyFill="1" applyBorder="1" applyAlignment="1" applyProtection="1">
      <alignment horizontal="left" vertical="top"/>
    </xf>
    <xf numFmtId="0" fontId="42" fillId="12" borderId="10" xfId="40" applyFont="1" applyFill="1" applyBorder="1" applyAlignment="1" applyProtection="1">
      <alignment horizontal="left" vertical="top"/>
    </xf>
    <xf numFmtId="0" fontId="42" fillId="12" borderId="7" xfId="40" applyFont="1" applyFill="1" applyBorder="1" applyAlignment="1" applyProtection="1">
      <alignment horizontal="center" vertical="top"/>
    </xf>
    <xf numFmtId="0" fontId="42" fillId="11" borderId="10" xfId="40" applyFont="1" applyFill="1" applyBorder="1" applyAlignment="1" applyProtection="1">
      <alignment horizontal="left" vertical="top"/>
    </xf>
    <xf numFmtId="0" fontId="42" fillId="11" borderId="7" xfId="40" applyFont="1" applyFill="1" applyBorder="1" applyAlignment="1" applyProtection="1">
      <alignment horizontal="center" vertical="top"/>
    </xf>
    <xf numFmtId="0" fontId="11" fillId="10" borderId="7" xfId="36" applyFont="1" applyFill="1" applyBorder="1" applyAlignment="1" applyProtection="1">
      <alignment horizontal="center" vertical="top"/>
    </xf>
    <xf numFmtId="0" fontId="11" fillId="0" borderId="61" xfId="16" applyFont="1" applyFill="1" applyBorder="1" applyAlignment="1" applyProtection="1">
      <alignment horizontal="center" vertical="top"/>
    </xf>
    <xf numFmtId="0" fontId="11" fillId="0" borderId="48" xfId="16" applyFont="1" applyFill="1" applyBorder="1" applyAlignment="1" applyProtection="1">
      <alignment horizontal="center" vertical="top"/>
    </xf>
    <xf numFmtId="0" fontId="11" fillId="0" borderId="38" xfId="3" applyFont="1" applyFill="1" applyBorder="1" applyAlignment="1" applyProtection="1">
      <alignment horizontal="left" vertical="top" wrapText="1"/>
    </xf>
    <xf numFmtId="0" fontId="11" fillId="0" borderId="26" xfId="3" applyFont="1" applyFill="1" applyBorder="1" applyAlignment="1" applyProtection="1">
      <alignment horizontal="left" vertical="top" wrapText="1"/>
    </xf>
    <xf numFmtId="0" fontId="11" fillId="0" borderId="12" xfId="3" applyFont="1" applyFill="1" applyBorder="1" applyAlignment="1" applyProtection="1">
      <alignment horizontal="left" vertical="top"/>
    </xf>
    <xf numFmtId="0" fontId="11" fillId="0" borderId="7" xfId="3" applyFont="1" applyFill="1" applyBorder="1" applyAlignment="1" applyProtection="1">
      <alignment horizontal="left" vertical="top"/>
    </xf>
    <xf numFmtId="188" fontId="42" fillId="0" borderId="10" xfId="55" applyNumberFormat="1" applyFont="1" applyBorder="1" applyAlignment="1" applyProtection="1">
      <alignment horizontal="left" vertical="top"/>
    </xf>
    <xf numFmtId="0" fontId="44" fillId="0" borderId="7" xfId="55" applyFont="1" applyBorder="1" applyAlignment="1" applyProtection="1">
      <alignment vertical="top"/>
    </xf>
    <xf numFmtId="0" fontId="44" fillId="0" borderId="7" xfId="55" applyFont="1" applyFill="1" applyBorder="1" applyAlignment="1" applyProtection="1">
      <alignment horizontal="left" vertical="top"/>
    </xf>
    <xf numFmtId="0" fontId="44" fillId="0" borderId="7" xfId="55" applyFont="1" applyFill="1" applyBorder="1" applyAlignment="1" applyProtection="1">
      <alignment horizontal="left" vertical="top" wrapText="1"/>
    </xf>
    <xf numFmtId="0" fontId="11" fillId="0" borderId="4" xfId="16" applyFont="1" applyFill="1" applyBorder="1" applyAlignment="1" applyProtection="1">
      <alignment horizontal="center" vertical="top"/>
      <protection locked="0"/>
    </xf>
    <xf numFmtId="0" fontId="42" fillId="12" borderId="10" xfId="40" applyFont="1" applyFill="1" applyBorder="1" applyAlignment="1" applyProtection="1">
      <alignment vertical="top"/>
    </xf>
    <xf numFmtId="0" fontId="42" fillId="12" borderId="7" xfId="40" applyFont="1" applyFill="1" applyBorder="1" applyAlignment="1" applyProtection="1">
      <alignment vertical="top"/>
    </xf>
    <xf numFmtId="0" fontId="12" fillId="7" borderId="12" xfId="40" applyFont="1" applyFill="1" applyBorder="1" applyAlignment="1" applyProtection="1">
      <alignment horizontal="left" vertical="top"/>
    </xf>
    <xf numFmtId="0" fontId="12" fillId="7" borderId="12" xfId="40" applyFont="1" applyFill="1" applyBorder="1" applyAlignment="1" applyProtection="1">
      <alignment horizontal="center" vertical="top"/>
    </xf>
    <xf numFmtId="0" fontId="12" fillId="7" borderId="35" xfId="40" applyFont="1" applyFill="1" applyBorder="1" applyAlignment="1" applyProtection="1">
      <alignment horizontal="center" vertical="top"/>
    </xf>
    <xf numFmtId="0" fontId="12" fillId="7" borderId="32" xfId="40" applyFont="1" applyFill="1" applyBorder="1" applyAlignment="1" applyProtection="1">
      <alignment horizontal="center" vertical="top"/>
    </xf>
    <xf numFmtId="0" fontId="11" fillId="15" borderId="7" xfId="36" applyFont="1" applyFill="1" applyBorder="1" applyAlignment="1" applyProtection="1">
      <alignment horizontal="center" vertical="top"/>
    </xf>
    <xf numFmtId="0" fontId="11" fillId="15" borderId="26" xfId="36" applyFont="1" applyFill="1" applyBorder="1" applyAlignment="1" applyProtection="1">
      <alignment horizontal="center" vertical="top"/>
    </xf>
    <xf numFmtId="0" fontId="30" fillId="2" borderId="36" xfId="17" applyFont="1" applyBorder="1"/>
    <xf numFmtId="0" fontId="44" fillId="0" borderId="32" xfId="40" applyFont="1" applyFill="1" applyBorder="1" applyAlignment="1" applyProtection="1">
      <alignment horizontal="center" vertical="top"/>
      <protection locked="0"/>
    </xf>
    <xf numFmtId="0" fontId="44" fillId="0" borderId="32" xfId="0" applyFont="1" applyFill="1" applyBorder="1" applyAlignment="1" applyProtection="1">
      <alignment vertical="top"/>
      <protection locked="0"/>
    </xf>
    <xf numFmtId="0" fontId="44" fillId="0" borderId="36" xfId="0" applyFont="1" applyFill="1" applyBorder="1" applyAlignment="1" applyProtection="1">
      <alignment vertical="top"/>
      <protection locked="0"/>
    </xf>
    <xf numFmtId="0" fontId="30" fillId="0" borderId="19" xfId="17" applyFont="1" applyFill="1" applyBorder="1" applyAlignment="1">
      <alignment horizontal="left"/>
    </xf>
    <xf numFmtId="0" fontId="12" fillId="7" borderId="7" xfId="40" applyFont="1" applyFill="1" applyBorder="1" applyAlignment="1" applyProtection="1">
      <alignment horizontal="center" vertical="top"/>
    </xf>
    <xf numFmtId="0" fontId="12" fillId="7" borderId="26" xfId="40" applyFont="1" applyFill="1" applyBorder="1" applyAlignment="1" applyProtection="1">
      <alignment horizontal="center" vertical="top"/>
    </xf>
    <xf numFmtId="0" fontId="44" fillId="0" borderId="19" xfId="15" applyFont="1" applyFill="1" applyBorder="1" applyAlignment="1" applyProtection="1">
      <alignment horizontal="center" vertical="top"/>
      <protection locked="0"/>
    </xf>
    <xf numFmtId="0" fontId="44" fillId="0" borderId="19" xfId="40" applyFont="1" applyFill="1" applyBorder="1" applyAlignment="1" applyProtection="1">
      <alignment vertical="top"/>
      <protection locked="0"/>
    </xf>
    <xf numFmtId="0" fontId="30" fillId="0" borderId="77" xfId="17" applyFont="1" applyFill="1" applyBorder="1"/>
    <xf numFmtId="0" fontId="44" fillId="0" borderId="32" xfId="40" applyFont="1" applyFill="1" applyBorder="1" applyAlignment="1" applyProtection="1">
      <alignment vertical="top"/>
      <protection locked="0"/>
    </xf>
    <xf numFmtId="189" fontId="42" fillId="0" borderId="8" xfId="0" applyNumberFormat="1" applyFont="1" applyFill="1" applyBorder="1" applyAlignment="1">
      <alignment horizontal="left" vertical="top"/>
    </xf>
    <xf numFmtId="0" fontId="16" fillId="10" borderId="10" xfId="36" applyFont="1" applyFill="1" applyBorder="1" applyAlignment="1" applyProtection="1">
      <alignment horizontal="left" vertical="top"/>
    </xf>
    <xf numFmtId="0" fontId="12" fillId="7" borderId="26" xfId="40" applyFont="1" applyFill="1" applyBorder="1" applyAlignment="1" applyProtection="1">
      <alignment horizontal="center" vertical="center"/>
    </xf>
    <xf numFmtId="0" fontId="44" fillId="15" borderId="7" xfId="0" applyFont="1" applyFill="1" applyBorder="1" applyAlignment="1">
      <alignment vertical="top"/>
    </xf>
    <xf numFmtId="0" fontId="11" fillId="15" borderId="7" xfId="15" applyFont="1" applyFill="1" applyBorder="1" applyAlignment="1" applyProtection="1">
      <alignment horizontal="center" vertical="top"/>
    </xf>
    <xf numFmtId="0" fontId="12" fillId="7" borderId="32" xfId="40" applyFont="1" applyFill="1" applyBorder="1" applyAlignment="1" applyProtection="1">
      <alignment horizontal="center" vertical="center"/>
    </xf>
    <xf numFmtId="0" fontId="44" fillId="0" borderId="32" xfId="0" applyFont="1" applyFill="1" applyBorder="1" applyAlignment="1" applyProtection="1">
      <alignment horizontal="center" vertical="top"/>
      <protection locked="0"/>
    </xf>
    <xf numFmtId="186" fontId="42" fillId="0" borderId="11" xfId="0" applyNumberFormat="1" applyFont="1" applyFill="1" applyBorder="1" applyAlignment="1">
      <alignment horizontal="left" vertical="top"/>
    </xf>
    <xf numFmtId="0" fontId="44" fillId="0" borderId="34" xfId="15" applyFont="1" applyFill="1" applyBorder="1" applyAlignment="1" applyProtection="1">
      <alignment horizontal="center" vertical="top"/>
      <protection locked="0"/>
    </xf>
    <xf numFmtId="0" fontId="30" fillId="2" borderId="32" xfId="17" applyFont="1" applyBorder="1"/>
    <xf numFmtId="0" fontId="12" fillId="7" borderId="7" xfId="40" applyFont="1" applyFill="1" applyBorder="1" applyAlignment="1" applyProtection="1">
      <alignment horizontal="left" vertical="center"/>
    </xf>
    <xf numFmtId="0" fontId="12" fillId="7" borderId="7" xfId="40" applyFont="1" applyFill="1" applyBorder="1" applyAlignment="1" applyProtection="1">
      <alignment horizontal="center" vertical="center"/>
    </xf>
    <xf numFmtId="0" fontId="61" fillId="0" borderId="32" xfId="0" applyFont="1" applyFill="1" applyBorder="1" applyProtection="1">
      <protection locked="0"/>
    </xf>
    <xf numFmtId="0" fontId="30" fillId="2" borderId="19" xfId="17" applyFont="1" applyBorder="1"/>
    <xf numFmtId="0" fontId="12" fillId="7" borderId="10" xfId="40" applyFont="1" applyFill="1" applyBorder="1" applyAlignment="1" applyProtection="1">
      <alignment horizontal="left" vertical="top"/>
    </xf>
    <xf numFmtId="0" fontId="12" fillId="7" borderId="10" xfId="40" applyFont="1" applyFill="1" applyBorder="1" applyAlignment="1" applyProtection="1">
      <alignment horizontal="center" vertical="top"/>
    </xf>
    <xf numFmtId="0" fontId="12" fillId="7" borderId="18" xfId="40" applyFont="1" applyFill="1" applyBorder="1" applyAlignment="1" applyProtection="1">
      <alignment horizontal="center" vertical="top"/>
    </xf>
    <xf numFmtId="0" fontId="44" fillId="0" borderId="32" xfId="2" applyFont="1" applyFill="1" applyBorder="1" applyAlignment="1" applyProtection="1">
      <alignment vertical="top"/>
      <protection locked="0"/>
    </xf>
    <xf numFmtId="0" fontId="44" fillId="0" borderId="32" xfId="2" applyFont="1" applyFill="1" applyBorder="1" applyAlignment="1" applyProtection="1">
      <alignment horizontal="center" vertical="top"/>
      <protection locked="0"/>
    </xf>
    <xf numFmtId="187" fontId="42" fillId="0" borderId="0" xfId="0" applyNumberFormat="1" applyFont="1" applyFill="1" applyBorder="1" applyAlignment="1">
      <alignment horizontal="left" vertical="top"/>
    </xf>
    <xf numFmtId="0" fontId="11" fillId="0" borderId="0" xfId="16" applyFont="1" applyFill="1" applyBorder="1" applyAlignment="1" applyProtection="1">
      <alignment horizontal="center" vertical="center"/>
    </xf>
    <xf numFmtId="0" fontId="42" fillId="0" borderId="0" xfId="40" applyFont="1" applyFill="1" applyBorder="1" applyAlignment="1" applyProtection="1">
      <alignment horizontal="center" vertical="center"/>
      <protection locked="0"/>
    </xf>
    <xf numFmtId="168" fontId="42" fillId="0" borderId="0" xfId="19" applyNumberFormat="1" applyFont="1" applyBorder="1" applyAlignment="1" applyProtection="1">
      <alignment horizontal="left" vertical="top"/>
    </xf>
    <xf numFmtId="187" fontId="42" fillId="0" borderId="7" xfId="0" applyNumberFormat="1" applyFont="1" applyFill="1" applyBorder="1" applyAlignment="1">
      <alignment horizontal="left" vertical="top"/>
    </xf>
    <xf numFmtId="0" fontId="11" fillId="0" borderId="7" xfId="16" applyFont="1" applyFill="1" applyBorder="1" applyAlignment="1" applyProtection="1">
      <alignment horizontal="center" vertical="center"/>
    </xf>
    <xf numFmtId="187" fontId="42" fillId="0" borderId="18" xfId="0" applyNumberFormat="1" applyFont="1" applyFill="1" applyBorder="1" applyAlignment="1">
      <alignment horizontal="left" vertical="top"/>
    </xf>
    <xf numFmtId="0" fontId="42" fillId="0" borderId="19" xfId="40" applyFont="1" applyFill="1" applyBorder="1" applyAlignment="1" applyProtection="1">
      <alignment horizontal="center" vertical="center"/>
      <protection locked="0"/>
    </xf>
    <xf numFmtId="0" fontId="11" fillId="0" borderId="19" xfId="16" applyFont="1" applyFill="1" applyBorder="1" applyAlignment="1" applyProtection="1">
      <alignment horizontal="center" vertical="center"/>
      <protection locked="0"/>
    </xf>
    <xf numFmtId="0" fontId="42" fillId="0" borderId="18" xfId="0" applyNumberFormat="1" applyFont="1" applyFill="1" applyBorder="1" applyAlignment="1">
      <alignment horizontal="left" vertical="top"/>
    </xf>
    <xf numFmtId="0" fontId="12" fillId="0" borderId="0" xfId="40" applyFont="1" applyFill="1" applyBorder="1" applyAlignment="1" applyProtection="1">
      <alignment horizontal="left" vertical="center"/>
    </xf>
    <xf numFmtId="168" fontId="42" fillId="0" borderId="10" xfId="45" applyNumberFormat="1" applyFont="1" applyBorder="1" applyAlignment="1" applyProtection="1">
      <alignment horizontal="left" vertical="top"/>
    </xf>
    <xf numFmtId="168" fontId="42" fillId="0" borderId="8" xfId="19" applyNumberFormat="1" applyFont="1" applyBorder="1" applyAlignment="1" applyProtection="1">
      <alignment horizontal="left" vertical="top"/>
    </xf>
    <xf numFmtId="168" fontId="42" fillId="0" borderId="9" xfId="19" applyNumberFormat="1" applyFont="1" applyBorder="1" applyAlignment="1" applyProtection="1">
      <alignment horizontal="left" vertical="top"/>
    </xf>
    <xf numFmtId="169" fontId="42" fillId="0" borderId="3" xfId="19" applyNumberFormat="1" applyFont="1" applyBorder="1" applyAlignment="1" applyProtection="1">
      <alignment horizontal="left" vertical="top"/>
    </xf>
    <xf numFmtId="0" fontId="0" fillId="0" borderId="32" xfId="0" applyBorder="1"/>
    <xf numFmtId="0" fontId="44" fillId="0" borderId="32" xfId="0" applyFont="1" applyFill="1" applyBorder="1" applyAlignment="1">
      <alignment vertical="top"/>
    </xf>
    <xf numFmtId="0" fontId="0" fillId="0" borderId="19" xfId="0" applyBorder="1"/>
    <xf numFmtId="0" fontId="44" fillId="0" borderId="19" xfId="0" applyFont="1" applyFill="1" applyBorder="1" applyAlignment="1">
      <alignment vertical="top"/>
    </xf>
    <xf numFmtId="0" fontId="12" fillId="0" borderId="32" xfId="40" applyFont="1" applyFill="1" applyBorder="1" applyAlignment="1" applyProtection="1">
      <alignment horizontal="center" vertical="top"/>
    </xf>
    <xf numFmtId="0" fontId="76" fillId="0" borderId="8" xfId="0" applyFont="1" applyBorder="1"/>
    <xf numFmtId="0" fontId="65" fillId="0" borderId="0" xfId="0" applyFont="1" applyBorder="1"/>
    <xf numFmtId="0" fontId="0" fillId="0" borderId="8" xfId="0" applyBorder="1"/>
    <xf numFmtId="167" fontId="42" fillId="0" borderId="10" xfId="45" applyNumberFormat="1" applyFont="1" applyBorder="1" applyAlignment="1" applyProtection="1">
      <alignment horizontal="left" vertical="top"/>
    </xf>
    <xf numFmtId="167" fontId="42" fillId="0" borderId="8" xfId="45" applyNumberFormat="1" applyFont="1" applyBorder="1" applyAlignment="1" applyProtection="1">
      <alignment horizontal="left" vertical="top"/>
    </xf>
    <xf numFmtId="167" fontId="42" fillId="0" borderId="11" xfId="45" applyNumberFormat="1" applyFont="1" applyBorder="1" applyAlignment="1" applyProtection="1">
      <alignment horizontal="left" vertical="top"/>
    </xf>
    <xf numFmtId="172" fontId="42" fillId="0" borderId="11" xfId="45" applyNumberFormat="1" applyFont="1" applyBorder="1" applyAlignment="1" applyProtection="1">
      <alignment horizontal="left" vertical="top"/>
    </xf>
    <xf numFmtId="172" fontId="42" fillId="0" borderId="8" xfId="45" applyNumberFormat="1" applyFont="1" applyBorder="1" applyAlignment="1" applyProtection="1">
      <alignment horizontal="left" vertical="top"/>
    </xf>
    <xf numFmtId="172" fontId="42" fillId="0" borderId="9" xfId="45" applyNumberFormat="1" applyFont="1" applyBorder="1" applyAlignment="1" applyProtection="1">
      <alignment horizontal="left" vertical="top"/>
    </xf>
    <xf numFmtId="172" fontId="42" fillId="0" borderId="10" xfId="45" applyNumberFormat="1" applyFont="1" applyBorder="1" applyAlignment="1" applyProtection="1">
      <alignment horizontal="left" vertical="top"/>
    </xf>
    <xf numFmtId="187" fontId="42" fillId="0" borderId="10" xfId="0" applyNumberFormat="1" applyFont="1" applyFill="1" applyBorder="1" applyAlignment="1">
      <alignment horizontal="left" vertical="top"/>
    </xf>
    <xf numFmtId="187" fontId="42" fillId="0" borderId="18" xfId="0" applyNumberFormat="1" applyFont="1" applyBorder="1" applyAlignment="1">
      <alignment horizontal="left" vertical="top"/>
    </xf>
    <xf numFmtId="197" fontId="42" fillId="0" borderId="18" xfId="0" applyNumberFormat="1" applyFont="1" applyFill="1" applyBorder="1" applyAlignment="1">
      <alignment horizontal="left" vertical="top"/>
    </xf>
    <xf numFmtId="197" fontId="42" fillId="0" borderId="78" xfId="0" applyNumberFormat="1" applyFont="1" applyFill="1" applyBorder="1" applyAlignment="1">
      <alignment horizontal="left" vertical="top"/>
    </xf>
    <xf numFmtId="0" fontId="11" fillId="0" borderId="80" xfId="15" applyFont="1" applyFill="1" applyBorder="1" applyAlignment="1" applyProtection="1">
      <alignment horizontal="center" vertical="top"/>
      <protection locked="0"/>
    </xf>
    <xf numFmtId="0" fontId="75" fillId="0" borderId="23" xfId="0" applyFont="1" applyBorder="1" applyAlignment="1">
      <alignment horizontal="left" vertical="center"/>
    </xf>
    <xf numFmtId="0" fontId="44" fillId="0" borderId="22" xfId="0" applyFont="1" applyBorder="1" applyAlignment="1">
      <alignment horizontal="left" vertical="top"/>
    </xf>
    <xf numFmtId="0" fontId="42" fillId="0" borderId="22" xfId="0" applyFont="1" applyBorder="1" applyAlignment="1">
      <alignment vertical="center"/>
    </xf>
    <xf numFmtId="0" fontId="42" fillId="0" borderId="22" xfId="0" applyFont="1" applyBorder="1" applyAlignment="1">
      <alignment horizontal="center" vertical="top"/>
    </xf>
    <xf numFmtId="0" fontId="42" fillId="0" borderId="22" xfId="0" applyNumberFormat="1" applyFont="1" applyBorder="1" applyAlignment="1">
      <alignment horizontal="center" vertical="center"/>
    </xf>
    <xf numFmtId="0" fontId="30" fillId="2" borderId="81" xfId="17" applyFont="1" applyBorder="1"/>
    <xf numFmtId="0" fontId="12" fillId="22" borderId="21" xfId="40" applyFont="1" applyFill="1" applyBorder="1" applyAlignment="1" applyProtection="1">
      <alignment horizontal="left" vertical="center"/>
    </xf>
    <xf numFmtId="0" fontId="12" fillId="22" borderId="21" xfId="40" applyFont="1" applyFill="1" applyBorder="1" applyAlignment="1" applyProtection="1">
      <alignment vertical="center"/>
    </xf>
    <xf numFmtId="0" fontId="12" fillId="22" borderId="21" xfId="40" applyFont="1" applyFill="1" applyBorder="1" applyAlignment="1" applyProtection="1">
      <alignment horizontal="center" vertical="center"/>
    </xf>
    <xf numFmtId="0" fontId="12" fillId="22" borderId="31" xfId="40" applyFont="1" applyFill="1" applyBorder="1" applyAlignment="1" applyProtection="1">
      <alignment horizontal="center" vertical="center"/>
    </xf>
    <xf numFmtId="0" fontId="12" fillId="22" borderId="12" xfId="40" applyFont="1" applyFill="1" applyBorder="1" applyAlignment="1" applyProtection="1">
      <alignment horizontal="left" vertical="top"/>
    </xf>
    <xf numFmtId="0" fontId="12" fillId="22" borderId="12" xfId="40" applyFont="1" applyFill="1" applyBorder="1" applyAlignment="1" applyProtection="1">
      <alignment horizontal="center" vertical="top"/>
    </xf>
    <xf numFmtId="0" fontId="12" fillId="22" borderId="34" xfId="40" applyFont="1" applyFill="1" applyBorder="1" applyAlignment="1" applyProtection="1">
      <alignment horizontal="left" vertical="top"/>
    </xf>
    <xf numFmtId="0" fontId="12" fillId="22" borderId="34" xfId="40" applyFont="1" applyFill="1" applyBorder="1" applyAlignment="1" applyProtection="1">
      <alignment horizontal="center" vertical="top"/>
    </xf>
    <xf numFmtId="0" fontId="16" fillId="22" borderId="7" xfId="40" applyFont="1" applyFill="1" applyBorder="1" applyAlignment="1" applyProtection="1">
      <alignment horizontal="left" vertical="top"/>
    </xf>
    <xf numFmtId="0" fontId="16" fillId="22" borderId="7" xfId="40" applyFont="1" applyFill="1" applyBorder="1" applyAlignment="1" applyProtection="1">
      <alignment horizontal="center" vertical="top"/>
    </xf>
    <xf numFmtId="0" fontId="16" fillId="22" borderId="32" xfId="40" applyFont="1" applyFill="1" applyBorder="1" applyAlignment="1" applyProtection="1">
      <alignment horizontal="center" vertical="top"/>
    </xf>
    <xf numFmtId="0" fontId="16" fillId="22" borderId="7" xfId="40" applyFont="1" applyFill="1" applyBorder="1" applyAlignment="1" applyProtection="1">
      <alignment horizontal="left" vertical="center"/>
    </xf>
    <xf numFmtId="0" fontId="16" fillId="22" borderId="7" xfId="40" applyFont="1" applyFill="1" applyBorder="1" applyAlignment="1" applyProtection="1">
      <alignment horizontal="center" vertical="center"/>
    </xf>
    <xf numFmtId="0" fontId="16" fillId="22" borderId="32" xfId="40" applyFont="1" applyFill="1" applyBorder="1" applyAlignment="1" applyProtection="1">
      <alignment horizontal="center" vertical="center"/>
    </xf>
    <xf numFmtId="0" fontId="16" fillId="22" borderId="32" xfId="40" applyFont="1" applyFill="1" applyBorder="1" applyAlignment="1" applyProtection="1">
      <alignment horizontal="left" vertical="center"/>
    </xf>
    <xf numFmtId="0" fontId="73" fillId="26" borderId="11" xfId="40" applyFont="1" applyFill="1" applyBorder="1" applyAlignment="1" applyProtection="1">
      <alignment horizontal="left" vertical="center"/>
    </xf>
    <xf numFmtId="0" fontId="46" fillId="26" borderId="12" xfId="40" applyFont="1" applyFill="1" applyBorder="1" applyAlignment="1" applyProtection="1">
      <alignment horizontal="left" vertical="top"/>
    </xf>
    <xf numFmtId="0" fontId="46" fillId="26" borderId="12" xfId="40" applyFont="1" applyFill="1" applyBorder="1" applyAlignment="1" applyProtection="1">
      <alignment horizontal="left" vertical="top" wrapText="1"/>
    </xf>
    <xf numFmtId="0" fontId="46" fillId="26" borderId="0" xfId="40" applyFont="1" applyFill="1" applyBorder="1" applyAlignment="1" applyProtection="1">
      <alignment horizontal="center" vertical="top"/>
    </xf>
    <xf numFmtId="0" fontId="46" fillId="26" borderId="77" xfId="40" applyFont="1" applyFill="1" applyBorder="1" applyAlignment="1" applyProtection="1">
      <alignment horizontal="center" vertical="top"/>
    </xf>
    <xf numFmtId="0" fontId="45" fillId="0" borderId="82" xfId="0" applyFont="1" applyBorder="1" applyAlignment="1">
      <alignment horizontal="center" vertical="top"/>
    </xf>
    <xf numFmtId="0" fontId="45" fillId="0" borderId="83" xfId="0" applyFont="1" applyBorder="1" applyAlignment="1">
      <alignment horizontal="center" vertical="top"/>
    </xf>
    <xf numFmtId="0" fontId="42" fillId="0" borderId="8" xfId="55" applyFont="1" applyBorder="1" applyAlignment="1" applyProtection="1">
      <alignment vertical="top"/>
    </xf>
    <xf numFmtId="0" fontId="42" fillId="0" borderId="9" xfId="55" applyFont="1" applyBorder="1" applyAlignment="1" applyProtection="1">
      <alignment vertical="top"/>
    </xf>
    <xf numFmtId="0" fontId="11" fillId="0" borderId="3" xfId="55" applyFont="1" applyBorder="1" applyAlignment="1" applyProtection="1">
      <alignment vertical="top" wrapText="1"/>
    </xf>
    <xf numFmtId="0" fontId="11" fillId="0" borderId="3" xfId="55" applyFont="1" applyBorder="1" applyAlignment="1" applyProtection="1">
      <alignment horizontal="left" vertical="top"/>
    </xf>
    <xf numFmtId="179" fontId="42" fillId="0" borderId="8" xfId="55" applyNumberFormat="1" applyFont="1" applyBorder="1" applyAlignment="1" applyProtection="1">
      <alignment horizontal="left" vertical="top"/>
    </xf>
    <xf numFmtId="179" fontId="42" fillId="0" borderId="9" xfId="55" applyNumberFormat="1" applyFont="1" applyBorder="1" applyAlignment="1" applyProtection="1">
      <alignment horizontal="left" vertical="top"/>
    </xf>
    <xf numFmtId="186" fontId="42" fillId="0" borderId="9" xfId="55" applyNumberFormat="1" applyFont="1" applyBorder="1" applyAlignment="1" applyProtection="1">
      <alignment horizontal="left" vertical="top"/>
    </xf>
    <xf numFmtId="186" fontId="42" fillId="0" borderId="10" xfId="55" applyNumberFormat="1" applyFont="1" applyBorder="1" applyAlignment="1" applyProtection="1">
      <alignment horizontal="left" vertical="top"/>
    </xf>
    <xf numFmtId="0" fontId="16" fillId="22" borderId="10" xfId="40" applyFont="1" applyFill="1" applyBorder="1" applyAlignment="1" applyProtection="1">
      <alignment horizontal="left" vertical="center"/>
    </xf>
    <xf numFmtId="0" fontId="16" fillId="22" borderId="7" xfId="40" applyFont="1" applyFill="1" applyBorder="1" applyAlignment="1" applyProtection="1">
      <alignment horizontal="left" vertical="center"/>
    </xf>
    <xf numFmtId="0" fontId="16" fillId="22" borderId="32" xfId="40" applyFont="1" applyFill="1" applyBorder="1" applyAlignment="1" applyProtection="1">
      <alignment horizontal="left" vertical="center"/>
    </xf>
    <xf numFmtId="0" fontId="74" fillId="7" borderId="10" xfId="40" applyFont="1" applyFill="1" applyBorder="1" applyAlignment="1" applyProtection="1">
      <alignment horizontal="left" vertical="center"/>
    </xf>
    <xf numFmtId="0" fontId="77" fillId="22" borderId="10" xfId="40" applyFont="1" applyFill="1" applyBorder="1" applyAlignment="1" applyProtection="1">
      <alignment horizontal="left" vertical="center"/>
    </xf>
    <xf numFmtId="0" fontId="12" fillId="22" borderId="7" xfId="40" applyFont="1" applyFill="1" applyBorder="1" applyAlignment="1" applyProtection="1">
      <alignment horizontal="center" vertical="top"/>
    </xf>
    <xf numFmtId="0" fontId="75" fillId="10" borderId="23" xfId="36" applyFont="1" applyFill="1" applyBorder="1" applyAlignment="1" applyProtection="1">
      <alignment horizontal="left" vertical="center"/>
    </xf>
    <xf numFmtId="0" fontId="11" fillId="10" borderId="22" xfId="36" applyFont="1" applyFill="1" applyBorder="1" applyAlignment="1" applyProtection="1">
      <alignment horizontal="left" vertical="center"/>
    </xf>
    <xf numFmtId="0" fontId="11" fillId="10" borderId="22" xfId="36" applyFont="1" applyFill="1" applyBorder="1" applyAlignment="1" applyProtection="1">
      <alignment vertical="center"/>
    </xf>
    <xf numFmtId="0" fontId="11" fillId="10" borderId="22" xfId="36" applyFont="1" applyFill="1" applyBorder="1" applyAlignment="1" applyProtection="1">
      <alignment horizontal="center" vertical="center"/>
    </xf>
    <xf numFmtId="0" fontId="11" fillId="10" borderId="43" xfId="36" applyFont="1" applyFill="1" applyBorder="1" applyAlignment="1" applyProtection="1">
      <alignment horizontal="center" vertical="center"/>
    </xf>
    <xf numFmtId="0" fontId="0" fillId="0" borderId="0" xfId="0" applyAlignment="1">
      <alignment horizontal="center" vertical="center"/>
    </xf>
    <xf numFmtId="0" fontId="46" fillId="26" borderId="0" xfId="40" applyFont="1" applyFill="1" applyBorder="1" applyAlignment="1" applyProtection="1">
      <alignment horizontal="center" vertical="center"/>
    </xf>
    <xf numFmtId="0" fontId="12" fillId="22" borderId="7" xfId="40" applyFont="1" applyFill="1" applyBorder="1" applyAlignment="1" applyProtection="1">
      <alignment horizontal="center" vertical="center"/>
    </xf>
    <xf numFmtId="0" fontId="12" fillId="0" borderId="0" xfId="40" applyFont="1" applyFill="1" applyBorder="1" applyAlignment="1" applyProtection="1">
      <alignment horizontal="center" vertical="center"/>
    </xf>
    <xf numFmtId="0" fontId="12" fillId="22" borderId="12" xfId="40" applyFont="1" applyFill="1" applyBorder="1" applyAlignment="1" applyProtection="1">
      <alignment horizontal="center" vertical="center"/>
    </xf>
    <xf numFmtId="0" fontId="11" fillId="0" borderId="4" xfId="40" applyFont="1" applyFill="1" applyBorder="1" applyAlignment="1" applyProtection="1">
      <alignment horizontal="center" vertical="center"/>
    </xf>
    <xf numFmtId="0" fontId="0" fillId="0" borderId="4" xfId="0" applyBorder="1" applyAlignment="1">
      <alignment horizontal="center" vertical="center"/>
    </xf>
    <xf numFmtId="0" fontId="11" fillId="0" borderId="79" xfId="15" applyFont="1" applyFill="1" applyBorder="1" applyAlignment="1" applyProtection="1">
      <alignment horizontal="center" vertical="center"/>
    </xf>
    <xf numFmtId="0" fontId="16" fillId="10" borderId="10" xfId="36" applyFont="1" applyFill="1" applyBorder="1" applyAlignment="1" applyProtection="1">
      <alignment vertical="top"/>
    </xf>
    <xf numFmtId="0" fontId="74" fillId="7" borderId="11" xfId="40" applyFont="1" applyFill="1" applyBorder="1" applyAlignment="1" applyProtection="1">
      <alignment horizontal="left" vertical="center"/>
    </xf>
    <xf numFmtId="0" fontId="74" fillId="7" borderId="24" xfId="40" applyFont="1" applyFill="1" applyBorder="1" applyAlignment="1" applyProtection="1">
      <alignment horizontal="left" vertical="center"/>
    </xf>
    <xf numFmtId="0" fontId="77" fillId="22" borderId="24" xfId="40" applyFont="1" applyFill="1" applyBorder="1" applyAlignment="1" applyProtection="1">
      <alignment horizontal="left" vertical="center"/>
    </xf>
    <xf numFmtId="0" fontId="74" fillId="7" borderId="10" xfId="40" applyFont="1" applyFill="1" applyBorder="1" applyAlignment="1" applyProtection="1">
      <alignment horizontal="left" vertical="center"/>
    </xf>
    <xf numFmtId="0" fontId="45" fillId="0" borderId="20" xfId="0" applyFont="1" applyBorder="1" applyAlignment="1">
      <alignment horizontal="center" vertical="top"/>
    </xf>
    <xf numFmtId="0" fontId="78" fillId="0" borderId="43" xfId="0" applyFont="1" applyBorder="1" applyAlignment="1" applyProtection="1">
      <alignment horizontal="center" vertical="center"/>
    </xf>
    <xf numFmtId="0" fontId="78" fillId="0" borderId="39" xfId="0" applyFont="1" applyBorder="1" applyAlignment="1" applyProtection="1">
      <alignment horizontal="center" vertical="center"/>
    </xf>
    <xf numFmtId="0" fontId="78" fillId="0" borderId="40" xfId="0" applyFont="1" applyBorder="1" applyAlignment="1" applyProtection="1">
      <alignment horizontal="center" vertical="center"/>
    </xf>
    <xf numFmtId="0" fontId="50" fillId="25" borderId="44" xfId="0" applyFont="1" applyFill="1" applyBorder="1" applyAlignment="1" applyProtection="1">
      <alignment horizontal="center"/>
    </xf>
    <xf numFmtId="0" fontId="50" fillId="25" borderId="54" xfId="0" applyFont="1" applyFill="1" applyBorder="1" applyAlignment="1" applyProtection="1">
      <alignment horizontal="center"/>
    </xf>
    <xf numFmtId="0" fontId="50" fillId="25" borderId="55" xfId="0" applyFont="1" applyFill="1" applyBorder="1" applyAlignment="1" applyProtection="1">
      <alignment horizontal="center"/>
    </xf>
    <xf numFmtId="0" fontId="69" fillId="9" borderId="0" xfId="30" applyFont="1" applyFill="1" applyBorder="1" applyAlignment="1">
      <alignment horizontal="right" indent="1"/>
    </xf>
    <xf numFmtId="0" fontId="58" fillId="9" borderId="0" xfId="17" applyFont="1" applyFill="1" applyBorder="1" applyAlignment="1">
      <alignment horizontal="right"/>
    </xf>
    <xf numFmtId="0" fontId="58" fillId="9" borderId="53" xfId="17" applyFont="1" applyFill="1" applyBorder="1" applyAlignment="1">
      <alignment horizontal="right"/>
    </xf>
    <xf numFmtId="0" fontId="71" fillId="9" borderId="52" xfId="30" applyFont="1" applyFill="1" applyBorder="1" applyAlignment="1">
      <alignment horizontal="right" vertical="top"/>
    </xf>
    <xf numFmtId="0" fontId="71" fillId="9" borderId="0" xfId="30" applyFont="1" applyFill="1" applyBorder="1" applyAlignment="1">
      <alignment horizontal="right" vertical="top"/>
    </xf>
    <xf numFmtId="0" fontId="42" fillId="12" borderId="10" xfId="40" applyFont="1" applyFill="1" applyBorder="1" applyAlignment="1" applyProtection="1">
      <alignment horizontal="left" vertical="top"/>
    </xf>
    <xf numFmtId="0" fontId="42" fillId="12" borderId="7" xfId="40" applyFont="1" applyFill="1" applyBorder="1" applyAlignment="1" applyProtection="1">
      <alignment horizontal="left" vertical="top"/>
    </xf>
    <xf numFmtId="0" fontId="0" fillId="0" borderId="0" xfId="0" applyAlignment="1">
      <alignment vertical="center"/>
    </xf>
    <xf numFmtId="0" fontId="79" fillId="0" borderId="0" xfId="0" applyFont="1" applyBorder="1" applyAlignment="1">
      <alignment horizontal="left" vertical="top"/>
    </xf>
    <xf numFmtId="0" fontId="44" fillId="0" borderId="37" xfId="16" applyFont="1" applyFill="1" applyBorder="1" applyAlignment="1" applyProtection="1">
      <alignment horizontal="center" vertical="center"/>
      <protection locked="0"/>
    </xf>
    <xf numFmtId="0" fontId="11" fillId="9" borderId="4" xfId="15" applyFont="1" applyFill="1" applyBorder="1" applyAlignment="1" applyProtection="1">
      <alignment horizontal="center" vertical="top"/>
    </xf>
    <xf numFmtId="0" fontId="44" fillId="9" borderId="4" xfId="0" applyFont="1" applyFill="1" applyBorder="1" applyAlignment="1" applyProtection="1">
      <alignment horizontal="center" vertical="top"/>
      <protection locked="0"/>
    </xf>
    <xf numFmtId="0" fontId="52" fillId="28" borderId="0" xfId="0" applyFont="1" applyFill="1" applyBorder="1" applyAlignment="1">
      <alignment horizontal="center" vertical="center"/>
    </xf>
    <xf numFmtId="0" fontId="52" fillId="29" borderId="0" xfId="0" applyFont="1" applyFill="1" applyBorder="1" applyAlignment="1">
      <alignment horizontal="center" vertical="center"/>
    </xf>
    <xf numFmtId="0" fontId="80" fillId="0" borderId="0" xfId="0" applyFont="1" applyBorder="1" applyAlignment="1">
      <alignment horizontal="left" vertical="top"/>
    </xf>
    <xf numFmtId="0" fontId="44" fillId="0" borderId="27" xfId="0" applyFont="1" applyBorder="1" applyAlignment="1" applyProtection="1">
      <alignment horizontal="center" vertical="center"/>
      <protection locked="0"/>
    </xf>
    <xf numFmtId="174" fontId="42" fillId="0" borderId="18" xfId="0" applyNumberFormat="1" applyFont="1" applyBorder="1" applyAlignment="1">
      <alignment horizontal="left" vertical="top"/>
    </xf>
    <xf numFmtId="0" fontId="81" fillId="0" borderId="0" xfId="56" applyFont="1" applyAlignment="1">
      <alignment vertical="center"/>
    </xf>
    <xf numFmtId="0" fontId="81" fillId="0" borderId="0" xfId="56" applyFont="1" applyAlignment="1">
      <alignment vertical="center"/>
    </xf>
    <xf numFmtId="0" fontId="81" fillId="0" borderId="0" xfId="56" applyFont="1" applyAlignment="1">
      <alignment vertical="center"/>
    </xf>
    <xf numFmtId="0" fontId="81" fillId="0" borderId="0" xfId="56" applyFont="1" applyAlignment="1">
      <alignment vertical="center"/>
    </xf>
    <xf numFmtId="0" fontId="81" fillId="0" borderId="0" xfId="56" applyFont="1" applyAlignment="1">
      <alignment vertical="center"/>
    </xf>
    <xf numFmtId="0" fontId="81" fillId="0" borderId="0" xfId="56" applyFont="1" applyAlignment="1">
      <alignment vertical="center"/>
    </xf>
    <xf numFmtId="0" fontId="11" fillId="0" borderId="0" xfId="2" applyFont="1" applyFill="1" applyBorder="1" applyAlignment="1" applyProtection="1">
      <alignment horizontal="left" vertical="top" wrapText="1"/>
    </xf>
    <xf numFmtId="0" fontId="11" fillId="0" borderId="12" xfId="2" applyFont="1" applyFill="1" applyBorder="1" applyAlignment="1" applyProtection="1">
      <alignment horizontal="left" vertical="top"/>
    </xf>
    <xf numFmtId="0" fontId="11" fillId="0" borderId="12" xfId="3" applyFont="1" applyFill="1" applyBorder="1" applyAlignment="1" applyProtection="1">
      <alignment horizontal="left" vertical="top" wrapText="1"/>
    </xf>
    <xf numFmtId="166" fontId="44" fillId="0" borderId="0" xfId="0" applyNumberFormat="1" applyFont="1" applyBorder="1" applyAlignment="1">
      <alignment horizontal="left" vertical="top"/>
    </xf>
    <xf numFmtId="0" fontId="11" fillId="0" borderId="79" xfId="16" applyFont="1" applyFill="1" applyBorder="1" applyAlignment="1" applyProtection="1">
      <alignment horizontal="center" vertical="center"/>
      <protection locked="0"/>
    </xf>
    <xf numFmtId="0" fontId="44" fillId="0" borderId="79" xfId="0" applyFont="1" applyBorder="1" applyAlignment="1" applyProtection="1">
      <alignment horizontal="center" vertical="center"/>
      <protection locked="0"/>
    </xf>
    <xf numFmtId="0" fontId="76" fillId="0" borderId="10" xfId="0" applyFont="1" applyBorder="1"/>
    <xf numFmtId="0" fontId="65" fillId="0" borderId="7" xfId="0" applyFont="1" applyBorder="1"/>
    <xf numFmtId="0" fontId="65" fillId="0" borderId="26" xfId="0" applyFont="1" applyBorder="1"/>
    <xf numFmtId="0" fontId="11" fillId="0" borderId="7" xfId="0" applyFont="1" applyBorder="1" applyAlignment="1">
      <alignment vertical="top"/>
    </xf>
    <xf numFmtId="0" fontId="11" fillId="27" borderId="15" xfId="0" applyFont="1" applyFill="1" applyBorder="1" applyAlignment="1">
      <alignment vertical="center"/>
    </xf>
    <xf numFmtId="0" fontId="11" fillId="27" borderId="15" xfId="0" applyFont="1" applyFill="1" applyBorder="1" applyAlignment="1">
      <alignment vertical="top"/>
    </xf>
    <xf numFmtId="0" fontId="82" fillId="27" borderId="15" xfId="0" applyFont="1" applyFill="1" applyBorder="1"/>
    <xf numFmtId="0" fontId="11" fillId="27" borderId="27" xfId="0" applyFont="1" applyFill="1" applyBorder="1" applyAlignment="1">
      <alignment vertical="top"/>
    </xf>
    <xf numFmtId="0" fontId="16" fillId="27" borderId="4" xfId="0" applyFont="1" applyFill="1" applyBorder="1" applyAlignment="1">
      <alignment vertical="center"/>
    </xf>
    <xf numFmtId="0" fontId="77" fillId="22" borderId="11" xfId="40" applyFont="1" applyFill="1" applyBorder="1" applyAlignment="1" applyProtection="1">
      <alignment horizontal="left" vertical="center"/>
    </xf>
    <xf numFmtId="0" fontId="12" fillId="30" borderId="14" xfId="40" applyFont="1" applyFill="1" applyBorder="1" applyAlignment="1" applyProtection="1">
      <alignment horizontal="left" vertical="top"/>
    </xf>
    <xf numFmtId="0" fontId="12" fillId="30" borderId="16" xfId="40" applyFont="1" applyFill="1" applyBorder="1" applyAlignment="1" applyProtection="1">
      <alignment horizontal="left" vertical="top"/>
    </xf>
    <xf numFmtId="0" fontId="16" fillId="30" borderId="13" xfId="40" applyFont="1" applyFill="1" applyBorder="1" applyAlignment="1" applyProtection="1">
      <alignment horizontal="left" vertical="top"/>
    </xf>
    <xf numFmtId="0" fontId="16" fillId="30" borderId="13" xfId="40" applyFont="1" applyFill="1" applyBorder="1" applyAlignment="1" applyProtection="1">
      <alignment horizontal="center" vertical="top"/>
    </xf>
    <xf numFmtId="0" fontId="16" fillId="30" borderId="16" xfId="40" applyFont="1" applyFill="1" applyBorder="1" applyAlignment="1" applyProtection="1">
      <alignment horizontal="center" vertical="top"/>
    </xf>
    <xf numFmtId="0" fontId="16" fillId="30" borderId="24" xfId="40" applyFont="1" applyFill="1" applyBorder="1" applyAlignment="1" applyProtection="1">
      <alignment horizontal="left" vertical="top"/>
    </xf>
    <xf numFmtId="0" fontId="16" fillId="30" borderId="21" xfId="40" applyFont="1" applyFill="1" applyBorder="1" applyAlignment="1" applyProtection="1">
      <alignment horizontal="left" vertical="top"/>
    </xf>
    <xf numFmtId="0" fontId="16" fillId="30" borderId="21" xfId="40" applyFont="1" applyFill="1" applyBorder="1" applyAlignment="1" applyProtection="1">
      <alignment horizontal="center" vertical="top"/>
    </xf>
    <xf numFmtId="0" fontId="16" fillId="30" borderId="31" xfId="40" applyFont="1" applyFill="1" applyBorder="1" applyAlignment="1" applyProtection="1">
      <alignment horizontal="center" vertical="top"/>
    </xf>
    <xf numFmtId="14" fontId="35" fillId="0" borderId="7" xfId="0" applyNumberFormat="1" applyFont="1" applyBorder="1"/>
    <xf numFmtId="0" fontId="42" fillId="27" borderId="18" xfId="40" applyFont="1" applyFill="1" applyBorder="1" applyAlignment="1" applyProtection="1">
      <alignment horizontal="left" vertical="top"/>
    </xf>
    <xf numFmtId="0" fontId="35" fillId="27" borderId="26" xfId="0" applyFont="1" applyFill="1" applyBorder="1"/>
    <xf numFmtId="0" fontId="42" fillId="27" borderId="61" xfId="40" applyFont="1" applyFill="1" applyBorder="1" applyAlignment="1" applyProtection="1">
      <alignment horizontal="left" vertical="top"/>
    </xf>
    <xf numFmtId="0" fontId="11" fillId="0" borderId="26" xfId="0" applyFont="1" applyBorder="1" applyAlignment="1">
      <alignment vertical="top"/>
    </xf>
    <xf numFmtId="186" fontId="42" fillId="0" borderId="11" xfId="55" applyNumberFormat="1" applyFont="1" applyBorder="1" applyAlignment="1" applyProtection="1">
      <alignment horizontal="left" vertical="top"/>
    </xf>
    <xf numFmtId="0" fontId="44" fillId="0" borderId="35" xfId="55" applyFont="1" applyBorder="1" applyAlignment="1" applyProtection="1">
      <alignment vertical="top" wrapText="1"/>
    </xf>
    <xf numFmtId="0" fontId="11" fillId="0" borderId="4" xfId="15" applyFont="1" applyFill="1" applyBorder="1" applyAlignment="1" applyProtection="1">
      <alignment horizontal="center" vertical="center"/>
      <protection locked="0"/>
    </xf>
    <xf numFmtId="0" fontId="17" fillId="0" borderId="37" xfId="40" applyFont="1" applyFill="1" applyBorder="1" applyAlignment="1" applyProtection="1">
      <alignment horizontal="center" vertical="center"/>
      <protection locked="0"/>
    </xf>
    <xf numFmtId="0" fontId="44" fillId="0" borderId="27" xfId="0" applyFont="1" applyBorder="1" applyAlignment="1" applyProtection="1">
      <alignment horizontal="center" vertical="center"/>
      <protection locked="0"/>
    </xf>
    <xf numFmtId="0" fontId="11" fillId="0" borderId="4" xfId="15" applyFont="1" applyFill="1" applyBorder="1" applyAlignment="1" applyProtection="1">
      <alignment horizontal="center" vertical="center"/>
      <protection locked="0"/>
    </xf>
    <xf numFmtId="0" fontId="41" fillId="0" borderId="61" xfId="40" applyFont="1" applyFill="1" applyBorder="1" applyAlignment="1" applyProtection="1">
      <alignment horizontal="center" vertical="center"/>
    </xf>
    <xf numFmtId="0" fontId="11" fillId="0" borderId="12" xfId="2" applyFont="1" applyFill="1" applyBorder="1" applyAlignment="1" applyProtection="1">
      <alignment horizontal="left" vertical="top"/>
    </xf>
    <xf numFmtId="0" fontId="11" fillId="0" borderId="7" xfId="3" applyFont="1" applyFill="1" applyBorder="1" applyAlignment="1" applyProtection="1">
      <alignment horizontal="left" vertical="top"/>
    </xf>
    <xf numFmtId="0" fontId="11" fillId="0" borderId="7" xfId="2" applyFont="1" applyFill="1" applyBorder="1" applyAlignment="1" applyProtection="1">
      <alignment horizontal="left" vertical="top"/>
    </xf>
    <xf numFmtId="0" fontId="11" fillId="0" borderId="27" xfId="15" applyFont="1" applyFill="1" applyBorder="1" applyAlignment="1" applyProtection="1">
      <alignment horizontal="center" vertical="center"/>
      <protection locked="0"/>
    </xf>
    <xf numFmtId="49" fontId="11" fillId="0" borderId="4" xfId="16" applyNumberFormat="1" applyFont="1" applyFill="1" applyBorder="1" applyAlignment="1" applyProtection="1">
      <alignment horizontal="center" vertical="center"/>
      <protection locked="0"/>
    </xf>
    <xf numFmtId="0" fontId="65" fillId="0" borderId="0" xfId="0" applyFont="1" applyBorder="1" applyAlignment="1"/>
    <xf numFmtId="172" fontId="76" fillId="0" borderId="10" xfId="45" applyNumberFormat="1" applyFont="1" applyBorder="1" applyAlignment="1" applyProtection="1">
      <alignment horizontal="left" vertical="top"/>
    </xf>
    <xf numFmtId="0" fontId="65" fillId="0" borderId="7" xfId="3" applyFont="1" applyFill="1" applyBorder="1" applyAlignment="1" applyProtection="1">
      <alignment horizontal="left" vertical="top"/>
    </xf>
    <xf numFmtId="0" fontId="11" fillId="0" borderId="27" xfId="16" applyFont="1" applyFill="1" applyBorder="1" applyAlignment="1" applyProtection="1">
      <alignment horizontal="center" vertical="top"/>
    </xf>
    <xf numFmtId="0" fontId="11" fillId="0" borderId="26" xfId="2" applyFont="1" applyFill="1" applyBorder="1" applyAlignment="1" applyProtection="1">
      <alignment vertical="top" wrapText="1"/>
    </xf>
    <xf numFmtId="0" fontId="44" fillId="0" borderId="85" xfId="15" applyFont="1" applyFill="1" applyBorder="1" applyAlignment="1" applyProtection="1">
      <alignment horizontal="center" vertical="top"/>
      <protection locked="0"/>
    </xf>
    <xf numFmtId="0" fontId="44" fillId="0" borderId="4" xfId="0" applyFont="1" applyBorder="1" applyAlignment="1" applyProtection="1">
      <alignment vertical="center"/>
      <protection locked="0"/>
    </xf>
    <xf numFmtId="169" fontId="42" fillId="0" borderId="12" xfId="0" applyNumberFormat="1" applyFont="1" applyBorder="1" applyAlignment="1">
      <alignment horizontal="left" vertical="top"/>
    </xf>
    <xf numFmtId="169" fontId="42" fillId="0" borderId="7" xfId="0" applyNumberFormat="1" applyFont="1" applyBorder="1" applyAlignment="1">
      <alignment horizontal="left" vertical="top"/>
    </xf>
    <xf numFmtId="0" fontId="16" fillId="0" borderId="7" xfId="2" applyFont="1" applyFill="1" applyBorder="1" applyAlignment="1" applyProtection="1">
      <alignment horizontal="left" vertical="top"/>
    </xf>
    <xf numFmtId="0" fontId="11" fillId="0" borderId="4" xfId="15" applyFont="1" applyFill="1" applyBorder="1" applyAlignment="1" applyProtection="1">
      <alignment horizontal="center" vertical="center"/>
      <protection locked="0"/>
    </xf>
    <xf numFmtId="0" fontId="41" fillId="0" borderId="61" xfId="40" applyFont="1" applyFill="1" applyBorder="1" applyAlignment="1" applyProtection="1">
      <alignment horizontal="center" vertical="center"/>
      <protection locked="0"/>
    </xf>
    <xf numFmtId="0" fontId="41" fillId="0" borderId="4" xfId="40" applyFont="1" applyFill="1" applyBorder="1" applyAlignment="1" applyProtection="1">
      <alignment horizontal="center" vertical="center"/>
      <protection locked="0"/>
    </xf>
    <xf numFmtId="0" fontId="30" fillId="0" borderId="77" xfId="17" applyFont="1" applyFill="1" applyBorder="1" applyProtection="1">
      <protection locked="0"/>
    </xf>
    <xf numFmtId="0" fontId="63" fillId="0" borderId="0" xfId="0" applyFont="1" applyBorder="1" applyAlignment="1">
      <alignment horizontal="left" vertical="top" wrapText="1"/>
    </xf>
    <xf numFmtId="0" fontId="53" fillId="13" borderId="0" xfId="40" applyFont="1" applyFill="1" applyBorder="1" applyAlignment="1" applyProtection="1">
      <alignment horizontal="left" vertical="top"/>
    </xf>
    <xf numFmtId="0" fontId="53" fillId="12" borderId="0" xfId="40" applyFont="1" applyFill="1" applyBorder="1" applyAlignment="1" applyProtection="1">
      <alignment horizontal="left" vertical="top"/>
    </xf>
    <xf numFmtId="0" fontId="53" fillId="11" borderId="0" xfId="40" applyFont="1" applyFill="1" applyBorder="1" applyAlignment="1" applyProtection="1">
      <alignment horizontal="left" vertical="top"/>
    </xf>
    <xf numFmtId="0" fontId="62" fillId="11" borderId="0" xfId="40" applyFont="1" applyFill="1" applyBorder="1" applyAlignment="1" applyProtection="1">
      <alignment horizontal="center" vertical="center"/>
    </xf>
    <xf numFmtId="0" fontId="69" fillId="0" borderId="0" xfId="30" applyFont="1" applyFill="1" applyBorder="1" applyAlignment="1">
      <alignment horizontal="right" wrapText="1"/>
    </xf>
    <xf numFmtId="0" fontId="70" fillId="0" borderId="0" xfId="11" applyFont="1" applyFill="1" applyBorder="1" applyAlignment="1" applyProtection="1">
      <alignment indent="1"/>
    </xf>
    <xf numFmtId="0" fontId="58" fillId="0" borderId="0" xfId="17" applyFont="1" applyFill="1" applyBorder="1"/>
    <xf numFmtId="0" fontId="71" fillId="9" borderId="52" xfId="30" applyFont="1" applyFill="1" applyBorder="1" applyAlignment="1">
      <alignment horizontal="right" wrapText="1"/>
    </xf>
    <xf numFmtId="0" fontId="71" fillId="9" borderId="0" xfId="30" applyFont="1" applyFill="1" applyBorder="1" applyAlignment="1">
      <alignment horizontal="right" wrapText="1"/>
    </xf>
    <xf numFmtId="0" fontId="69" fillId="9" borderId="0" xfId="30" applyFont="1" applyFill="1" applyBorder="1" applyAlignment="1">
      <alignment horizontal="right" indent="1"/>
    </xf>
    <xf numFmtId="0" fontId="58" fillId="9" borderId="0" xfId="17" applyFont="1" applyFill="1" applyBorder="1" applyAlignment="1">
      <alignment horizontal="right"/>
    </xf>
    <xf numFmtId="0" fontId="58" fillId="9" borderId="53" xfId="17" applyFont="1" applyFill="1" applyBorder="1" applyAlignment="1">
      <alignment horizontal="right"/>
    </xf>
    <xf numFmtId="0" fontId="71" fillId="9" borderId="52" xfId="30" applyFont="1" applyFill="1" applyBorder="1" applyAlignment="1">
      <alignment horizontal="right" vertical="top"/>
    </xf>
    <xf numFmtId="0" fontId="71" fillId="9" borderId="0" xfId="30" applyFont="1" applyFill="1" applyBorder="1" applyAlignment="1">
      <alignment horizontal="right" vertical="top"/>
    </xf>
    <xf numFmtId="0" fontId="69" fillId="9" borderId="68" xfId="30" applyFont="1" applyFill="1" applyBorder="1" applyAlignment="1">
      <alignment horizontal="right" wrapText="1"/>
    </xf>
    <xf numFmtId="0" fontId="69" fillId="9" borderId="69" xfId="30" applyFont="1" applyFill="1" applyBorder="1" applyAlignment="1">
      <alignment horizontal="right" wrapText="1"/>
    </xf>
    <xf numFmtId="0" fontId="69" fillId="9" borderId="69" xfId="30" applyFont="1" applyFill="1" applyBorder="1" applyAlignment="1">
      <alignment horizontal="right" indent="1"/>
    </xf>
    <xf numFmtId="0" fontId="58" fillId="9" borderId="69" xfId="17" applyFont="1" applyFill="1" applyBorder="1" applyAlignment="1">
      <alignment horizontal="right"/>
    </xf>
    <xf numFmtId="0" fontId="58" fillId="9" borderId="70" xfId="17" applyFont="1" applyFill="1" applyBorder="1" applyAlignment="1">
      <alignment horizontal="right"/>
    </xf>
    <xf numFmtId="0" fontId="69" fillId="9" borderId="52" xfId="30" applyFont="1" applyFill="1" applyBorder="1" applyAlignment="1">
      <alignment horizontal="right" wrapText="1"/>
    </xf>
    <xf numFmtId="0" fontId="69" fillId="9" borderId="0" xfId="30" applyFont="1" applyFill="1" applyBorder="1" applyAlignment="1">
      <alignment horizontal="right" wrapText="1"/>
    </xf>
    <xf numFmtId="0" fontId="69" fillId="9" borderId="0" xfId="30" applyFont="1" applyFill="1" applyBorder="1" applyAlignment="1">
      <alignment horizontal="right" wrapText="1" indent="1"/>
    </xf>
    <xf numFmtId="0" fontId="66" fillId="23" borderId="62" xfId="17" applyFont="1" applyFill="1" applyBorder="1" applyAlignment="1">
      <alignment horizontal="center"/>
    </xf>
    <xf numFmtId="0" fontId="66" fillId="23" borderId="6" xfId="17" applyFont="1" applyFill="1" applyBorder="1" applyAlignment="1">
      <alignment horizontal="center"/>
    </xf>
    <xf numFmtId="0" fontId="66" fillId="23" borderId="63" xfId="17" applyFont="1" applyFill="1" applyBorder="1" applyAlignment="1">
      <alignment horizontal="center"/>
    </xf>
    <xf numFmtId="0" fontId="67" fillId="16" borderId="64" xfId="30" applyFont="1" applyFill="1" applyBorder="1" applyAlignment="1">
      <alignment horizontal="center" vertical="center"/>
    </xf>
    <xf numFmtId="0" fontId="67" fillId="16" borderId="5" xfId="30" applyFont="1" applyFill="1" applyBorder="1" applyAlignment="1">
      <alignment horizontal="center" vertical="center"/>
    </xf>
    <xf numFmtId="0" fontId="67" fillId="16" borderId="65" xfId="30" applyFont="1" applyFill="1" applyBorder="1" applyAlignment="1">
      <alignment horizontal="center" vertical="center"/>
    </xf>
    <xf numFmtId="0" fontId="68" fillId="24" borderId="64" xfId="30" applyFont="1" applyFill="1" applyBorder="1" applyAlignment="1">
      <alignment horizontal="center" vertical="center"/>
    </xf>
    <xf numFmtId="0" fontId="68" fillId="24" borderId="5" xfId="30" applyFont="1" applyFill="1" applyBorder="1" applyAlignment="1">
      <alignment horizontal="center" vertical="center"/>
    </xf>
    <xf numFmtId="0" fontId="68" fillId="24" borderId="65" xfId="30" applyFont="1" applyFill="1" applyBorder="1" applyAlignment="1">
      <alignment horizontal="center" vertical="center"/>
    </xf>
    <xf numFmtId="0" fontId="59" fillId="9" borderId="66" xfId="30" applyFont="1" applyFill="1" applyBorder="1" applyAlignment="1">
      <alignment horizontal="right" vertical="center" wrapText="1"/>
    </xf>
    <xf numFmtId="0" fontId="58" fillId="9" borderId="14" xfId="17" applyFont="1" applyFill="1" applyBorder="1" applyAlignment="1">
      <alignment horizontal="right" vertical="center"/>
    </xf>
    <xf numFmtId="0" fontId="58" fillId="9" borderId="67" xfId="17" applyFont="1" applyFill="1" applyBorder="1" applyAlignment="1">
      <alignment horizontal="right" vertical="center"/>
    </xf>
    <xf numFmtId="0" fontId="49" fillId="0" borderId="3" xfId="15" applyFont="1" applyFill="1" applyBorder="1" applyAlignment="1" applyProtection="1">
      <alignment horizontal="left"/>
      <protection locked="0"/>
    </xf>
    <xf numFmtId="0" fontId="49" fillId="0" borderId="0" xfId="15" applyFont="1" applyFill="1" applyBorder="1" applyAlignment="1" applyProtection="1">
      <alignment horizontal="left"/>
      <protection locked="0"/>
    </xf>
    <xf numFmtId="0" fontId="45" fillId="0" borderId="7" xfId="0" applyFont="1" applyBorder="1" applyAlignment="1" applyProtection="1">
      <alignment horizontal="center"/>
      <protection locked="0"/>
    </xf>
    <xf numFmtId="0" fontId="49" fillId="0" borderId="7" xfId="15" applyFont="1" applyFill="1" applyBorder="1" applyAlignment="1" applyProtection="1">
      <alignment horizontal="left"/>
      <protection locked="0"/>
    </xf>
    <xf numFmtId="0" fontId="45" fillId="27" borderId="45" xfId="0" applyFont="1" applyFill="1" applyBorder="1" applyAlignment="1" applyProtection="1">
      <alignment horizontal="center" wrapText="1"/>
    </xf>
    <xf numFmtId="0" fontId="45" fillId="27" borderId="55" xfId="0" applyFont="1" applyFill="1" applyBorder="1" applyAlignment="1" applyProtection="1">
      <alignment horizontal="center" wrapText="1"/>
    </xf>
    <xf numFmtId="0" fontId="60" fillId="0" borderId="0" xfId="15" applyFont="1" applyFill="1" applyBorder="1" applyAlignment="1" applyProtection="1">
      <alignment horizontal="left" vertical="top" wrapText="1"/>
    </xf>
    <xf numFmtId="1" fontId="45" fillId="0" borderId="20" xfId="0" applyNumberFormat="1" applyFont="1" applyBorder="1" applyAlignment="1" applyProtection="1">
      <alignment horizontal="center"/>
      <protection locked="0"/>
    </xf>
    <xf numFmtId="1" fontId="45" fillId="0" borderId="71" xfId="0" applyNumberFormat="1" applyFont="1" applyBorder="1" applyAlignment="1" applyProtection="1">
      <alignment horizontal="center"/>
      <protection locked="0"/>
    </xf>
    <xf numFmtId="0" fontId="45" fillId="0" borderId="7" xfId="0" applyFont="1" applyBorder="1" applyAlignment="1" applyProtection="1">
      <alignment horizontal="left"/>
      <protection locked="0"/>
    </xf>
    <xf numFmtId="0" fontId="64" fillId="27" borderId="13" xfId="0" applyFont="1" applyFill="1" applyBorder="1" applyAlignment="1" applyProtection="1">
      <alignment horizontal="left" vertical="center"/>
    </xf>
    <xf numFmtId="0" fontId="64" fillId="27" borderId="14" xfId="0" applyFont="1" applyFill="1" applyBorder="1" applyAlignment="1" applyProtection="1">
      <alignment horizontal="left" vertical="center"/>
    </xf>
    <xf numFmtId="0" fontId="64" fillId="27" borderId="16" xfId="0" applyFont="1" applyFill="1" applyBorder="1" applyAlignment="1" applyProtection="1">
      <alignment horizontal="left" vertical="center"/>
    </xf>
    <xf numFmtId="0" fontId="64" fillId="27" borderId="9" xfId="0" applyFont="1" applyFill="1" applyBorder="1" applyAlignment="1" applyProtection="1">
      <alignment horizontal="left" vertical="center"/>
    </xf>
    <xf numFmtId="0" fontId="64" fillId="27" borderId="3" xfId="0" applyFont="1" applyFill="1" applyBorder="1" applyAlignment="1" applyProtection="1">
      <alignment horizontal="left" vertical="center"/>
    </xf>
    <xf numFmtId="0" fontId="64" fillId="27" borderId="36" xfId="0" applyFont="1" applyFill="1" applyBorder="1" applyAlignment="1" applyProtection="1">
      <alignment horizontal="left" vertical="center"/>
    </xf>
    <xf numFmtId="0" fontId="64" fillId="25" borderId="13" xfId="0" applyFont="1" applyFill="1" applyBorder="1" applyAlignment="1" applyProtection="1">
      <alignment horizontal="left" vertical="top" wrapText="1"/>
    </xf>
    <xf numFmtId="0" fontId="64" fillId="25" borderId="14" xfId="0" applyFont="1" applyFill="1" applyBorder="1" applyAlignment="1" applyProtection="1">
      <alignment horizontal="left" vertical="top"/>
    </xf>
    <xf numFmtId="0" fontId="64" fillId="25" borderId="16" xfId="0" applyFont="1" applyFill="1" applyBorder="1" applyAlignment="1" applyProtection="1">
      <alignment horizontal="left" vertical="top"/>
    </xf>
    <xf numFmtId="0" fontId="64" fillId="25" borderId="33" xfId="0" applyFont="1" applyFill="1" applyBorder="1" applyAlignment="1" applyProtection="1">
      <alignment horizontal="left" vertical="top"/>
    </xf>
    <xf numFmtId="0" fontId="64" fillId="25" borderId="6" xfId="0" applyFont="1" applyFill="1" applyBorder="1" applyAlignment="1" applyProtection="1">
      <alignment horizontal="left" vertical="top"/>
    </xf>
    <xf numFmtId="0" fontId="64" fillId="25" borderId="42" xfId="0" applyFont="1" applyFill="1" applyBorder="1" applyAlignment="1" applyProtection="1">
      <alignment horizontal="left" vertical="top"/>
    </xf>
    <xf numFmtId="196" fontId="49" fillId="0" borderId="3" xfId="15" applyNumberFormat="1" applyFont="1" applyFill="1" applyBorder="1" applyAlignment="1" applyProtection="1">
      <alignment horizontal="left"/>
      <protection locked="0"/>
    </xf>
    <xf numFmtId="196" fontId="49" fillId="0" borderId="7" xfId="15" applyNumberFormat="1" applyFont="1" applyFill="1" applyBorder="1" applyAlignment="1" applyProtection="1">
      <alignment horizontal="left"/>
      <protection locked="0"/>
    </xf>
    <xf numFmtId="0" fontId="11" fillId="0" borderId="7" xfId="2" applyFont="1" applyFill="1" applyBorder="1" applyAlignment="1" applyProtection="1">
      <alignment horizontal="left" vertical="top" wrapText="1"/>
    </xf>
    <xf numFmtId="0" fontId="22" fillId="0" borderId="61" xfId="15" applyFont="1" applyFill="1" applyBorder="1" applyAlignment="1" applyProtection="1">
      <alignment horizontal="center" vertical="center"/>
    </xf>
    <xf numFmtId="0" fontId="22" fillId="0" borderId="7" xfId="15" applyFont="1" applyFill="1" applyBorder="1" applyAlignment="1" applyProtection="1">
      <alignment horizontal="center" vertical="center"/>
    </xf>
    <xf numFmtId="0" fontId="22" fillId="0" borderId="26" xfId="15" applyFont="1" applyFill="1" applyBorder="1" applyAlignment="1" applyProtection="1">
      <alignment horizontal="center" vertical="center"/>
    </xf>
    <xf numFmtId="0" fontId="11" fillId="0" borderId="3" xfId="2" applyFont="1" applyFill="1" applyBorder="1" applyAlignment="1" applyProtection="1">
      <alignment horizontal="left" vertical="top" wrapText="1"/>
    </xf>
    <xf numFmtId="0" fontId="44" fillId="0" borderId="57" xfId="15" applyFont="1" applyFill="1" applyBorder="1" applyAlignment="1" applyProtection="1">
      <alignment horizontal="center" vertical="top"/>
      <protection locked="0"/>
    </xf>
    <xf numFmtId="0" fontId="44" fillId="0" borderId="85" xfId="15" applyFont="1" applyFill="1" applyBorder="1" applyAlignment="1" applyProtection="1">
      <alignment horizontal="center" vertical="top"/>
      <protection locked="0"/>
    </xf>
    <xf numFmtId="0" fontId="41" fillId="0" borderId="48" xfId="40" applyFont="1" applyFill="1" applyBorder="1" applyAlignment="1" applyProtection="1">
      <alignment horizontal="center" vertical="center"/>
    </xf>
    <xf numFmtId="0" fontId="41" fillId="0" borderId="3" xfId="40" applyFont="1" applyFill="1" applyBorder="1" applyAlignment="1" applyProtection="1">
      <alignment horizontal="center" vertical="center"/>
    </xf>
    <xf numFmtId="0" fontId="41" fillId="0" borderId="38" xfId="40" applyFont="1" applyFill="1" applyBorder="1" applyAlignment="1" applyProtection="1">
      <alignment horizontal="center" vertical="center"/>
    </xf>
    <xf numFmtId="0" fontId="22" fillId="0" borderId="48" xfId="15" applyFont="1" applyFill="1" applyBorder="1" applyAlignment="1" applyProtection="1">
      <alignment horizontal="center" vertical="center"/>
    </xf>
    <xf numFmtId="0" fontId="22" fillId="0" borderId="3" xfId="15" applyFont="1" applyFill="1" applyBorder="1" applyAlignment="1" applyProtection="1">
      <alignment horizontal="center" vertical="center"/>
    </xf>
    <xf numFmtId="0" fontId="22" fillId="0" borderId="38" xfId="15" applyFont="1" applyFill="1" applyBorder="1" applyAlignment="1" applyProtection="1">
      <alignment horizontal="center" vertical="center"/>
    </xf>
    <xf numFmtId="169" fontId="44" fillId="0" borderId="7" xfId="0" applyNumberFormat="1" applyFont="1" applyBorder="1" applyAlignment="1">
      <alignment horizontal="left" vertical="top" wrapText="1"/>
    </xf>
    <xf numFmtId="0" fontId="17" fillId="0" borderId="37" xfId="40" applyFont="1" applyFill="1" applyBorder="1" applyAlignment="1" applyProtection="1">
      <alignment horizontal="center" vertical="center"/>
      <protection locked="0"/>
    </xf>
    <xf numFmtId="0" fontId="17" fillId="0" borderId="27" xfId="40" applyFont="1" applyFill="1" applyBorder="1" applyAlignment="1" applyProtection="1">
      <alignment horizontal="center" vertical="center"/>
      <protection locked="0"/>
    </xf>
    <xf numFmtId="0" fontId="11" fillId="0" borderId="4" xfId="15" applyFont="1" applyFill="1" applyBorder="1" applyAlignment="1" applyProtection="1">
      <alignment horizontal="center" vertical="center"/>
      <protection locked="0"/>
    </xf>
    <xf numFmtId="0" fontId="41" fillId="0" borderId="61" xfId="15" applyFont="1" applyFill="1" applyBorder="1" applyAlignment="1" applyProtection="1">
      <alignment horizontal="center" vertical="center"/>
    </xf>
    <xf numFmtId="0" fontId="41" fillId="0" borderId="7" xfId="15" applyFont="1" applyFill="1" applyBorder="1" applyAlignment="1" applyProtection="1">
      <alignment horizontal="center" vertical="center"/>
    </xf>
    <xf numFmtId="0" fontId="41" fillId="0" borderId="26" xfId="15" applyFont="1" applyFill="1" applyBorder="1" applyAlignment="1" applyProtection="1">
      <alignment horizontal="center" vertical="center"/>
    </xf>
    <xf numFmtId="0" fontId="41" fillId="0" borderId="61" xfId="40" applyFont="1" applyFill="1" applyBorder="1" applyAlignment="1" applyProtection="1">
      <alignment horizontal="center" vertical="center"/>
    </xf>
    <xf numFmtId="0" fontId="41" fillId="0" borderId="7" xfId="40" applyFont="1" applyFill="1" applyBorder="1" applyAlignment="1" applyProtection="1">
      <alignment horizontal="center" vertical="center"/>
    </xf>
    <xf numFmtId="0" fontId="41" fillId="0" borderId="26" xfId="40" applyFont="1" applyFill="1" applyBorder="1" applyAlignment="1" applyProtection="1">
      <alignment horizontal="center" vertical="center"/>
    </xf>
    <xf numFmtId="0" fontId="11" fillId="0" borderId="7" xfId="3" applyFont="1" applyFill="1" applyBorder="1" applyAlignment="1" applyProtection="1">
      <alignment horizontal="left" vertical="top" wrapText="1"/>
    </xf>
    <xf numFmtId="0" fontId="11" fillId="0" borderId="26" xfId="3" applyFont="1" applyFill="1" applyBorder="1" applyAlignment="1" applyProtection="1">
      <alignment horizontal="left" vertical="top" wrapText="1"/>
    </xf>
    <xf numFmtId="0" fontId="22" fillId="0" borderId="61" xfId="15" applyFont="1" applyFill="1" applyBorder="1" applyAlignment="1" applyProtection="1">
      <alignment horizontal="center" vertical="top"/>
    </xf>
    <xf numFmtId="0" fontId="22" fillId="0" borderId="7" xfId="15" applyFont="1" applyFill="1" applyBorder="1" applyAlignment="1" applyProtection="1">
      <alignment horizontal="center" vertical="top"/>
    </xf>
    <xf numFmtId="0" fontId="22" fillId="0" borderId="26" xfId="15" applyFont="1" applyFill="1" applyBorder="1" applyAlignment="1" applyProtection="1">
      <alignment horizontal="center" vertical="top"/>
    </xf>
    <xf numFmtId="0" fontId="11" fillId="0" borderId="37" xfId="15" applyFont="1" applyFill="1" applyBorder="1" applyAlignment="1" applyProtection="1">
      <alignment horizontal="center" vertical="center"/>
      <protection locked="0"/>
    </xf>
    <xf numFmtId="0" fontId="11" fillId="0" borderId="27" xfId="15" applyFont="1" applyFill="1" applyBorder="1" applyAlignment="1" applyProtection="1">
      <alignment horizontal="center" vertical="center"/>
      <protection locked="0"/>
    </xf>
    <xf numFmtId="0" fontId="11" fillId="0" borderId="61" xfId="15" applyFont="1" applyFill="1" applyBorder="1" applyAlignment="1" applyProtection="1">
      <alignment horizontal="center" vertical="center"/>
    </xf>
    <xf numFmtId="0" fontId="11" fillId="0" borderId="7" xfId="15" applyFont="1" applyFill="1" applyBorder="1" applyAlignment="1" applyProtection="1">
      <alignment horizontal="center" vertical="center"/>
    </xf>
    <xf numFmtId="0" fontId="11" fillId="0" borderId="26" xfId="15" applyFont="1" applyFill="1" applyBorder="1" applyAlignment="1" applyProtection="1">
      <alignment horizontal="center" vertical="center"/>
    </xf>
    <xf numFmtId="0" fontId="11" fillId="0" borderId="12" xfId="2" applyFont="1" applyFill="1" applyBorder="1" applyAlignment="1" applyProtection="1">
      <alignment horizontal="left" vertical="top" wrapText="1"/>
    </xf>
    <xf numFmtId="0" fontId="11" fillId="0" borderId="12" xfId="2" applyFont="1" applyFill="1" applyBorder="1" applyAlignment="1" applyProtection="1">
      <alignment horizontal="left" vertical="top"/>
    </xf>
    <xf numFmtId="0" fontId="22" fillId="0" borderId="4" xfId="15" applyFont="1" applyFill="1" applyBorder="1" applyAlignment="1" applyProtection="1">
      <alignment horizontal="center" vertical="center"/>
    </xf>
    <xf numFmtId="0" fontId="11" fillId="0" borderId="35" xfId="2" applyFont="1" applyFill="1" applyBorder="1" applyAlignment="1" applyProtection="1">
      <alignment horizontal="left" vertical="top"/>
    </xf>
    <xf numFmtId="0" fontId="11" fillId="0" borderId="7" xfId="3" applyFont="1" applyFill="1" applyBorder="1" applyAlignment="1" applyProtection="1">
      <alignment horizontal="left" vertical="top"/>
    </xf>
    <xf numFmtId="0" fontId="11" fillId="0" borderId="26" xfId="3" applyFont="1" applyFill="1" applyBorder="1" applyAlignment="1" applyProtection="1">
      <alignment horizontal="left" vertical="top"/>
    </xf>
    <xf numFmtId="0" fontId="42" fillId="12" borderId="10" xfId="40" applyFont="1" applyFill="1" applyBorder="1" applyAlignment="1" applyProtection="1">
      <alignment horizontal="left" vertical="top" wrapText="1"/>
    </xf>
    <xf numFmtId="0" fontId="42" fillId="12" borderId="7" xfId="40" applyFont="1" applyFill="1" applyBorder="1" applyAlignment="1" applyProtection="1">
      <alignment horizontal="left" vertical="top" wrapText="1"/>
    </xf>
    <xf numFmtId="0" fontId="42" fillId="12" borderId="32" xfId="40" applyFont="1" applyFill="1" applyBorder="1" applyAlignment="1" applyProtection="1">
      <alignment horizontal="left" vertical="top" wrapText="1"/>
    </xf>
    <xf numFmtId="0" fontId="11" fillId="0" borderId="26" xfId="2" applyFont="1" applyFill="1" applyBorder="1" applyAlignment="1" applyProtection="1">
      <alignment horizontal="left" vertical="top" wrapText="1"/>
    </xf>
    <xf numFmtId="0" fontId="11" fillId="0" borderId="3" xfId="2" applyFont="1" applyFill="1" applyBorder="1" applyAlignment="1" applyProtection="1">
      <alignment horizontal="left" vertical="justify"/>
    </xf>
    <xf numFmtId="0" fontId="44" fillId="0" borderId="7" xfId="0" applyFont="1" applyBorder="1" applyAlignment="1">
      <alignment horizontal="left" vertical="top" wrapText="1"/>
    </xf>
    <xf numFmtId="0" fontId="44" fillId="0" borderId="26" xfId="0" applyFont="1" applyBorder="1" applyAlignment="1">
      <alignment horizontal="left" vertical="top" wrapText="1"/>
    </xf>
    <xf numFmtId="0" fontId="74" fillId="7" borderId="10" xfId="40" applyFont="1" applyFill="1" applyBorder="1" applyAlignment="1" applyProtection="1">
      <alignment horizontal="left" vertical="center"/>
    </xf>
    <xf numFmtId="0" fontId="74" fillId="7" borderId="7" xfId="40" applyFont="1" applyFill="1" applyBorder="1" applyAlignment="1" applyProtection="1">
      <alignment horizontal="left" vertical="center"/>
    </xf>
    <xf numFmtId="0" fontId="74" fillId="7" borderId="26" xfId="40" applyFont="1" applyFill="1" applyBorder="1" applyAlignment="1" applyProtection="1">
      <alignment horizontal="left" vertical="center"/>
    </xf>
    <xf numFmtId="0" fontId="11" fillId="0" borderId="7" xfId="2" applyFont="1" applyFill="1" applyBorder="1" applyAlignment="1" applyProtection="1">
      <alignment horizontal="left" vertical="top"/>
    </xf>
    <xf numFmtId="0" fontId="11" fillId="0" borderId="12" xfId="2" applyFont="1" applyFill="1" applyBorder="1" applyAlignment="1" applyProtection="1">
      <alignment horizontal="left" vertical="justify"/>
    </xf>
    <xf numFmtId="0" fontId="42" fillId="10" borderId="10" xfId="36" applyFont="1" applyFill="1" applyBorder="1" applyAlignment="1" applyProtection="1">
      <alignment horizontal="left" vertical="top" wrapText="1"/>
    </xf>
    <xf numFmtId="0" fontId="42" fillId="10" borderId="7" xfId="36" applyFont="1" applyFill="1" applyBorder="1" applyAlignment="1" applyProtection="1">
      <alignment horizontal="left" vertical="top" wrapText="1"/>
    </xf>
    <xf numFmtId="169" fontId="44" fillId="0" borderId="3" xfId="0" applyNumberFormat="1" applyFont="1" applyBorder="1" applyAlignment="1">
      <alignment horizontal="left" vertical="top"/>
    </xf>
    <xf numFmtId="0" fontId="11" fillId="0" borderId="37" xfId="16" applyFont="1" applyFill="1" applyBorder="1" applyAlignment="1" applyProtection="1">
      <alignment horizontal="center" vertical="center"/>
      <protection locked="0"/>
    </xf>
    <xf numFmtId="0" fontId="11" fillId="0" borderId="27" xfId="16" applyFont="1" applyFill="1" applyBorder="1" applyAlignment="1" applyProtection="1">
      <alignment horizontal="center" vertical="center"/>
      <protection locked="0"/>
    </xf>
    <xf numFmtId="0" fontId="42" fillId="15" borderId="23" xfId="36" applyFont="1" applyFill="1" applyBorder="1" applyAlignment="1" applyProtection="1">
      <alignment horizontal="left" vertical="top" wrapText="1"/>
    </xf>
    <xf numFmtId="0" fontId="75" fillId="0" borderId="22" xfId="0" applyFont="1" applyBorder="1"/>
    <xf numFmtId="185" fontId="11" fillId="0" borderId="7" xfId="19" applyNumberFormat="1" applyFont="1" applyFill="1" applyBorder="1" applyAlignment="1" applyProtection="1">
      <alignment horizontal="left" vertical="top" wrapText="1"/>
    </xf>
    <xf numFmtId="0" fontId="44" fillId="0" borderId="3" xfId="0" applyFont="1" applyBorder="1" applyAlignment="1">
      <alignment horizontal="left" vertical="top"/>
    </xf>
    <xf numFmtId="0" fontId="44" fillId="0" borderId="38" xfId="0" applyFont="1" applyBorder="1" applyAlignment="1">
      <alignment horizontal="left" vertical="top"/>
    </xf>
    <xf numFmtId="0" fontId="11" fillId="0" borderId="7" xfId="2" applyFont="1" applyFill="1" applyBorder="1" applyAlignment="1" applyProtection="1">
      <alignment vertical="top"/>
    </xf>
    <xf numFmtId="0" fontId="11" fillId="0" borderId="26" xfId="2" applyFont="1" applyFill="1" applyBorder="1" applyAlignment="1" applyProtection="1">
      <alignment vertical="top"/>
    </xf>
    <xf numFmtId="0" fontId="22" fillId="0" borderId="48" xfId="15" applyFont="1" applyFill="1" applyBorder="1" applyAlignment="1" applyProtection="1">
      <alignment horizontal="center" vertical="top"/>
    </xf>
    <xf numFmtId="0" fontId="22" fillId="0" borderId="3" xfId="15" applyFont="1" applyFill="1" applyBorder="1" applyAlignment="1" applyProtection="1">
      <alignment horizontal="center" vertical="top"/>
    </xf>
    <xf numFmtId="0" fontId="22" fillId="0" borderId="38" xfId="15" applyFont="1" applyFill="1" applyBorder="1" applyAlignment="1" applyProtection="1">
      <alignment horizontal="center" vertical="top"/>
    </xf>
    <xf numFmtId="0" fontId="11" fillId="0" borderId="26" xfId="2" applyFont="1" applyFill="1" applyBorder="1" applyAlignment="1" applyProtection="1">
      <alignment horizontal="left" vertical="top"/>
    </xf>
    <xf numFmtId="169" fontId="44" fillId="0" borderId="7" xfId="0" applyNumberFormat="1" applyFont="1" applyBorder="1" applyAlignment="1">
      <alignment horizontal="left" vertical="top"/>
    </xf>
    <xf numFmtId="169" fontId="44" fillId="0" borderId="26" xfId="0" applyNumberFormat="1" applyFont="1" applyBorder="1" applyAlignment="1">
      <alignment horizontal="left" vertical="top"/>
    </xf>
    <xf numFmtId="0" fontId="42" fillId="12" borderId="10" xfId="40" applyFont="1" applyFill="1" applyBorder="1" applyAlignment="1" applyProtection="1">
      <alignment horizontal="left" vertical="top"/>
    </xf>
    <xf numFmtId="0" fontId="42" fillId="12" borderId="7" xfId="40" applyFont="1" applyFill="1" applyBorder="1" applyAlignment="1" applyProtection="1">
      <alignment horizontal="left" vertical="top"/>
    </xf>
    <xf numFmtId="0" fontId="11" fillId="0" borderId="35" xfId="2" applyFont="1" applyFill="1" applyBorder="1" applyAlignment="1" applyProtection="1">
      <alignment horizontal="left" vertical="top" wrapText="1"/>
    </xf>
    <xf numFmtId="0" fontId="22" fillId="0" borderId="27" xfId="15" applyFont="1" applyFill="1" applyBorder="1" applyAlignment="1" applyProtection="1">
      <alignment horizontal="center" vertical="center"/>
    </xf>
    <xf numFmtId="0" fontId="11" fillId="0" borderId="0" xfId="2" applyFont="1" applyFill="1" applyBorder="1" applyAlignment="1" applyProtection="1">
      <alignment horizontal="left" vertical="top" wrapText="1"/>
    </xf>
    <xf numFmtId="0" fontId="41" fillId="0" borderId="48" xfId="40" applyFont="1" applyFill="1" applyBorder="1" applyAlignment="1" applyProtection="1">
      <alignment horizontal="center" vertical="top"/>
    </xf>
    <xf numFmtId="0" fontId="41" fillId="0" borderId="3" xfId="40" applyFont="1" applyFill="1" applyBorder="1" applyAlignment="1" applyProtection="1">
      <alignment horizontal="center" vertical="top"/>
    </xf>
    <xf numFmtId="0" fontId="41" fillId="0" borderId="38" xfId="40" applyFont="1" applyFill="1" applyBorder="1" applyAlignment="1" applyProtection="1">
      <alignment horizontal="center" vertical="top"/>
    </xf>
    <xf numFmtId="0" fontId="44" fillId="0" borderId="3" xfId="0" applyFont="1" applyBorder="1" applyAlignment="1">
      <alignment horizontal="left" vertical="top" wrapText="1"/>
    </xf>
    <xf numFmtId="0" fontId="44" fillId="0" borderId="7" xfId="0" applyFont="1" applyFill="1" applyBorder="1" applyAlignment="1">
      <alignment horizontal="left" vertical="top" wrapText="1"/>
    </xf>
    <xf numFmtId="0" fontId="44" fillId="0" borderId="12" xfId="0" applyFont="1" applyFill="1" applyBorder="1" applyAlignment="1">
      <alignment horizontal="left" vertical="top" wrapText="1"/>
    </xf>
    <xf numFmtId="0" fontId="44" fillId="0" borderId="35" xfId="0" applyFont="1" applyFill="1" applyBorder="1" applyAlignment="1">
      <alignment horizontal="left" vertical="top" wrapText="1"/>
    </xf>
    <xf numFmtId="0" fontId="22" fillId="0" borderId="48" xfId="40" applyFont="1" applyFill="1" applyBorder="1" applyAlignment="1" applyProtection="1">
      <alignment horizontal="center" vertical="center"/>
    </xf>
    <xf numFmtId="0" fontId="22" fillId="0" borderId="3" xfId="40" applyFont="1" applyFill="1" applyBorder="1" applyAlignment="1" applyProtection="1">
      <alignment horizontal="center" vertical="center"/>
    </xf>
    <xf numFmtId="0" fontId="22" fillId="0" borderId="38" xfId="40" applyFont="1" applyFill="1" applyBorder="1" applyAlignment="1" applyProtection="1">
      <alignment horizontal="center" vertical="center"/>
    </xf>
    <xf numFmtId="0" fontId="41" fillId="0" borderId="48" xfId="0" applyFont="1" applyBorder="1" applyAlignment="1">
      <alignment horizontal="center" vertical="center"/>
    </xf>
    <xf numFmtId="0" fontId="41" fillId="0" borderId="3" xfId="0" applyFont="1" applyBorder="1" applyAlignment="1">
      <alignment horizontal="center" vertical="center"/>
    </xf>
    <xf numFmtId="0" fontId="41" fillId="0" borderId="38" xfId="0" applyFont="1" applyBorder="1" applyAlignment="1">
      <alignment horizontal="center" vertical="center"/>
    </xf>
    <xf numFmtId="0" fontId="44" fillId="0" borderId="0" xfId="0" applyFont="1" applyBorder="1" applyAlignment="1">
      <alignment horizontal="left" vertical="top" wrapText="1"/>
    </xf>
    <xf numFmtId="166" fontId="44" fillId="0" borderId="7" xfId="0" applyNumberFormat="1" applyFont="1" applyBorder="1" applyAlignment="1">
      <alignment horizontal="left" vertical="top"/>
    </xf>
    <xf numFmtId="0" fontId="44" fillId="0" borderId="37"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7" xfId="0" applyFont="1" applyBorder="1" applyAlignment="1" applyProtection="1">
      <alignment horizontal="center" vertical="center"/>
      <protection locked="0"/>
    </xf>
    <xf numFmtId="0" fontId="11" fillId="9" borderId="7" xfId="2" applyFont="1" applyFill="1" applyBorder="1" applyAlignment="1" applyProtection="1">
      <alignment horizontal="left" vertical="top" wrapText="1"/>
    </xf>
    <xf numFmtId="0" fontId="11" fillId="0" borderId="15" xfId="15" applyFont="1" applyFill="1" applyBorder="1" applyAlignment="1" applyProtection="1">
      <alignment horizontal="center" vertical="center"/>
      <protection locked="0"/>
    </xf>
    <xf numFmtId="0" fontId="44" fillId="0" borderId="26" xfId="0" applyFont="1" applyFill="1" applyBorder="1" applyAlignment="1">
      <alignment horizontal="left" vertical="top" wrapText="1"/>
    </xf>
    <xf numFmtId="0" fontId="44" fillId="0" borderId="7" xfId="0" applyFont="1" applyFill="1" applyBorder="1" applyAlignment="1">
      <alignment horizontal="left" vertical="top"/>
    </xf>
    <xf numFmtId="0" fontId="44" fillId="0" borderId="26" xfId="0" applyFont="1" applyFill="1" applyBorder="1" applyAlignment="1">
      <alignment horizontal="left" vertical="top"/>
    </xf>
    <xf numFmtId="0" fontId="61" fillId="0" borderId="57" xfId="0" applyFont="1" applyFill="1" applyBorder="1" applyAlignment="1" applyProtection="1">
      <alignment horizontal="center"/>
      <protection locked="0"/>
    </xf>
    <xf numFmtId="0" fontId="61" fillId="0" borderId="84" xfId="0" applyFont="1" applyFill="1" applyBorder="1" applyAlignment="1" applyProtection="1">
      <alignment horizontal="center"/>
      <protection locked="0"/>
    </xf>
    <xf numFmtId="0" fontId="61" fillId="0" borderId="85" xfId="0" applyFont="1" applyFill="1" applyBorder="1" applyAlignment="1" applyProtection="1">
      <alignment horizontal="center"/>
      <protection locked="0"/>
    </xf>
    <xf numFmtId="0" fontId="11" fillId="0" borderId="7" xfId="2" applyFont="1" applyFill="1" applyBorder="1" applyAlignment="1" applyProtection="1">
      <alignment horizontal="left" vertical="justify"/>
    </xf>
    <xf numFmtId="0" fontId="11" fillId="0" borderId="26" xfId="2" applyFont="1" applyFill="1" applyBorder="1" applyAlignment="1" applyProtection="1">
      <alignment horizontal="left" vertical="justify"/>
    </xf>
    <xf numFmtId="0" fontId="11" fillId="0" borderId="12" xfId="2" applyFont="1" applyFill="1" applyBorder="1" applyAlignment="1" applyProtection="1">
      <alignment vertical="top" wrapText="1"/>
    </xf>
    <xf numFmtId="0" fontId="11" fillId="0" borderId="35" xfId="2" applyFont="1" applyFill="1" applyBorder="1" applyAlignment="1" applyProtection="1">
      <alignment vertical="top" wrapText="1"/>
    </xf>
    <xf numFmtId="0" fontId="44" fillId="0" borderId="84" xfId="15" applyFont="1" applyFill="1" applyBorder="1" applyAlignment="1" applyProtection="1">
      <alignment horizontal="center" vertical="top"/>
      <protection locked="0"/>
    </xf>
    <xf numFmtId="0" fontId="44" fillId="0" borderId="57" xfId="0" applyFont="1" applyBorder="1" applyAlignment="1">
      <alignment horizontal="center" vertical="top"/>
    </xf>
    <xf numFmtId="0" fontId="44" fillId="0" borderId="85" xfId="0" applyFont="1" applyBorder="1" applyAlignment="1">
      <alignment horizontal="center" vertical="top"/>
    </xf>
    <xf numFmtId="0" fontId="0" fillId="0" borderId="57" xfId="0" applyBorder="1" applyAlignment="1">
      <alignment horizontal="center"/>
    </xf>
    <xf numFmtId="0" fontId="0" fillId="0" borderId="85" xfId="0" applyBorder="1" applyAlignment="1">
      <alignment horizontal="center"/>
    </xf>
    <xf numFmtId="0" fontId="0" fillId="0" borderId="84" xfId="0" applyBorder="1" applyAlignment="1">
      <alignment horizontal="center"/>
    </xf>
    <xf numFmtId="0" fontId="11" fillId="0" borderId="15" xfId="16" applyFont="1" applyFill="1" applyBorder="1" applyAlignment="1" applyProtection="1">
      <alignment horizontal="center" vertical="center"/>
      <protection locked="0"/>
    </xf>
    <xf numFmtId="0" fontId="11" fillId="0" borderId="79" xfId="2" applyFont="1" applyFill="1" applyBorder="1" applyAlignment="1" applyProtection="1">
      <alignment horizontal="left" vertical="top" wrapText="1"/>
    </xf>
    <xf numFmtId="0" fontId="11" fillId="0" borderId="4" xfId="3" applyFont="1" applyFill="1" applyBorder="1" applyAlignment="1" applyProtection="1">
      <alignment horizontal="left" vertical="top" wrapText="1"/>
    </xf>
    <xf numFmtId="0" fontId="11" fillId="0" borderId="4" xfId="2" applyFont="1" applyFill="1" applyBorder="1" applyAlignment="1" applyProtection="1">
      <alignment horizontal="left" vertical="top" wrapText="1"/>
    </xf>
    <xf numFmtId="0" fontId="77" fillId="22" borderId="10" xfId="40" applyFont="1" applyFill="1" applyBorder="1" applyAlignment="1" applyProtection="1">
      <alignment horizontal="left" vertical="center"/>
    </xf>
    <xf numFmtId="0" fontId="77" fillId="22" borderId="7" xfId="40" applyFont="1" applyFill="1" applyBorder="1" applyAlignment="1" applyProtection="1">
      <alignment horizontal="left" vertical="center"/>
    </xf>
    <xf numFmtId="0" fontId="77" fillId="22" borderId="32" xfId="40" applyFont="1" applyFill="1" applyBorder="1" applyAlignment="1" applyProtection="1">
      <alignment horizontal="left" vertical="center"/>
    </xf>
    <xf numFmtId="0" fontId="52" fillId="0" borderId="11" xfId="0" applyFont="1" applyBorder="1" applyAlignment="1" applyProtection="1">
      <alignment horizontal="left" vertical="top" wrapText="1" readingOrder="1"/>
      <protection locked="0"/>
    </xf>
    <xf numFmtId="0" fontId="52" fillId="0" borderId="12" xfId="0" applyFont="1" applyBorder="1" applyAlignment="1" applyProtection="1">
      <alignment horizontal="left" vertical="top" wrapText="1" readingOrder="1"/>
      <protection locked="0"/>
    </xf>
    <xf numFmtId="0" fontId="52" fillId="0" borderId="34" xfId="0" applyFont="1" applyBorder="1" applyAlignment="1" applyProtection="1">
      <alignment horizontal="left" vertical="top" wrapText="1" readingOrder="1"/>
      <protection locked="0"/>
    </xf>
    <xf numFmtId="0" fontId="52" fillId="0" borderId="9" xfId="0" applyFont="1" applyBorder="1" applyAlignment="1" applyProtection="1">
      <alignment horizontal="left" vertical="top" wrapText="1" readingOrder="1"/>
      <protection locked="0"/>
    </xf>
    <xf numFmtId="0" fontId="52" fillId="0" borderId="3" xfId="0" applyFont="1" applyBorder="1" applyAlignment="1" applyProtection="1">
      <alignment horizontal="left" vertical="top" wrapText="1" readingOrder="1"/>
      <protection locked="0"/>
    </xf>
    <xf numFmtId="0" fontId="52" fillId="0" borderId="36" xfId="0" applyFont="1" applyBorder="1" applyAlignment="1" applyProtection="1">
      <alignment horizontal="left" vertical="top" wrapText="1" readingOrder="1"/>
      <protection locked="0"/>
    </xf>
    <xf numFmtId="0" fontId="52" fillId="0" borderId="23" xfId="0" applyFont="1" applyBorder="1" applyAlignment="1" applyProtection="1">
      <alignment horizontal="left" vertical="top" wrapText="1" readingOrder="1"/>
      <protection locked="0"/>
    </xf>
    <xf numFmtId="0" fontId="52" fillId="0" borderId="22" xfId="0" applyFont="1" applyBorder="1" applyAlignment="1" applyProtection="1">
      <alignment horizontal="left" vertical="top" wrapText="1" readingOrder="1"/>
      <protection locked="0"/>
    </xf>
    <xf numFmtId="0" fontId="52" fillId="0" borderId="58" xfId="0" applyFont="1" applyBorder="1" applyAlignment="1" applyProtection="1">
      <alignment horizontal="left" vertical="top" wrapText="1" readingOrder="1"/>
      <protection locked="0"/>
    </xf>
    <xf numFmtId="0" fontId="26" fillId="0" borderId="10" xfId="0" applyFont="1" applyFill="1" applyBorder="1" applyAlignment="1">
      <alignment horizontal="left" vertical="center"/>
    </xf>
    <xf numFmtId="0" fontId="26" fillId="0" borderId="32" xfId="0" applyFont="1" applyFill="1" applyBorder="1" applyAlignment="1">
      <alignment horizontal="left" vertical="center"/>
    </xf>
    <xf numFmtId="0" fontId="45" fillId="0" borderId="3" xfId="19" applyFont="1" applyBorder="1" applyAlignment="1">
      <alignment horizontal="left"/>
    </xf>
    <xf numFmtId="0" fontId="45" fillId="0" borderId="7" xfId="19" applyFont="1" applyBorder="1" applyAlignment="1" applyProtection="1">
      <alignment horizontal="left"/>
      <protection locked="0"/>
    </xf>
    <xf numFmtId="0" fontId="45" fillId="0" borderId="32" xfId="19" applyFont="1" applyBorder="1" applyAlignment="1" applyProtection="1">
      <alignment horizontal="left"/>
      <protection locked="0"/>
    </xf>
    <xf numFmtId="0" fontId="45" fillId="0" borderId="22" xfId="19" applyFont="1" applyBorder="1" applyAlignment="1" applyProtection="1">
      <alignment horizontal="left"/>
      <protection locked="0"/>
    </xf>
    <xf numFmtId="0" fontId="45" fillId="0" borderId="58" xfId="19" applyFont="1" applyBorder="1" applyAlignment="1" applyProtection="1">
      <alignment horizontal="left"/>
      <protection locked="0"/>
    </xf>
    <xf numFmtId="0" fontId="45" fillId="0" borderId="12" xfId="19" applyFont="1" applyBorder="1" applyAlignment="1" applyProtection="1">
      <alignment horizontal="left"/>
      <protection locked="0"/>
    </xf>
    <xf numFmtId="0" fontId="45" fillId="0" borderId="22" xfId="19" applyFont="1" applyFill="1" applyBorder="1" applyAlignment="1" applyProtection="1">
      <alignment horizontal="left" wrapText="1"/>
      <protection locked="0"/>
    </xf>
    <xf numFmtId="0" fontId="72" fillId="0" borderId="22" xfId="0" applyFont="1" applyFill="1" applyBorder="1" applyProtection="1">
      <protection locked="0"/>
    </xf>
    <xf numFmtId="0" fontId="72" fillId="0" borderId="58" xfId="0" applyFont="1" applyFill="1" applyBorder="1" applyProtection="1">
      <protection locked="0"/>
    </xf>
    <xf numFmtId="0" fontId="45" fillId="0" borderId="7" xfId="19" applyFont="1" applyFill="1" applyBorder="1" applyAlignment="1" applyProtection="1">
      <alignment horizontal="center"/>
      <protection locked="0"/>
    </xf>
    <xf numFmtId="0" fontId="45" fillId="0" borderId="32" xfId="19" applyFont="1" applyFill="1" applyBorder="1" applyAlignment="1" applyProtection="1">
      <alignment horizontal="center"/>
      <protection locked="0"/>
    </xf>
    <xf numFmtId="0" fontId="45" fillId="0" borderId="12" xfId="40" applyFont="1" applyFill="1" applyBorder="1" applyAlignment="1" applyProtection="1">
      <alignment horizontal="center" vertical="top"/>
      <protection locked="0"/>
    </xf>
    <xf numFmtId="0" fontId="50" fillId="0" borderId="7" xfId="19" applyFont="1" applyFill="1" applyBorder="1" applyAlignment="1" applyProtection="1">
      <alignment horizontal="center"/>
      <protection locked="0"/>
    </xf>
    <xf numFmtId="0" fontId="50" fillId="0" borderId="32" xfId="19" applyFont="1" applyFill="1" applyBorder="1" applyAlignment="1" applyProtection="1">
      <alignment horizontal="center"/>
      <protection locked="0"/>
    </xf>
    <xf numFmtId="0" fontId="45" fillId="0" borderId="22" xfId="19" applyFont="1" applyFill="1" applyBorder="1" applyAlignment="1">
      <alignment horizontal="left" wrapText="1"/>
    </xf>
    <xf numFmtId="0" fontId="72" fillId="0" borderId="22" xfId="0" applyFont="1" applyFill="1" applyBorder="1"/>
    <xf numFmtId="0" fontId="72" fillId="0" borderId="58" xfId="0" applyFont="1" applyFill="1" applyBorder="1"/>
    <xf numFmtId="0" fontId="50" fillId="0" borderId="7" xfId="40" applyFont="1" applyFill="1" applyBorder="1" applyAlignment="1" applyProtection="1">
      <alignment horizontal="center" vertical="top"/>
      <protection locked="0"/>
    </xf>
    <xf numFmtId="0" fontId="45" fillId="0" borderId="7" xfId="40" applyFont="1" applyFill="1" applyBorder="1" applyAlignment="1" applyProtection="1">
      <alignment horizontal="center" vertical="top"/>
      <protection locked="0"/>
    </xf>
    <xf numFmtId="192" fontId="45" fillId="0" borderId="7" xfId="19" applyNumberFormat="1" applyFont="1" applyFill="1" applyBorder="1" applyAlignment="1" applyProtection="1">
      <alignment horizontal="center"/>
      <protection locked="0"/>
    </xf>
    <xf numFmtId="192" fontId="45" fillId="0" borderId="32" xfId="19" applyNumberFormat="1" applyFont="1" applyFill="1" applyBorder="1" applyAlignment="1" applyProtection="1">
      <alignment horizontal="center"/>
      <protection locked="0"/>
    </xf>
    <xf numFmtId="0" fontId="45" fillId="0" borderId="7" xfId="19" applyNumberFormat="1" applyFont="1" applyFill="1" applyBorder="1" applyAlignment="1" applyProtection="1">
      <alignment horizontal="center"/>
      <protection locked="0"/>
    </xf>
    <xf numFmtId="0" fontId="45" fillId="0" borderId="32" xfId="19" applyNumberFormat="1" applyFont="1" applyFill="1" applyBorder="1" applyAlignment="1" applyProtection="1">
      <alignment horizontal="center"/>
      <protection locked="0"/>
    </xf>
    <xf numFmtId="0" fontId="45" fillId="0" borderId="32" xfId="0" applyFont="1" applyBorder="1" applyAlignment="1" applyProtection="1">
      <alignment horizontal="center"/>
      <protection locked="0"/>
    </xf>
    <xf numFmtId="194" fontId="45" fillId="0" borderId="7" xfId="19" applyNumberFormat="1" applyFont="1" applyFill="1" applyBorder="1" applyAlignment="1" applyProtection="1">
      <alignment horizontal="center"/>
      <protection locked="0"/>
    </xf>
    <xf numFmtId="194" fontId="45" fillId="0" borderId="32" xfId="19" applyNumberFormat="1" applyFont="1" applyFill="1" applyBorder="1" applyAlignment="1" applyProtection="1">
      <alignment horizontal="center"/>
      <protection locked="0"/>
    </xf>
    <xf numFmtId="0" fontId="54" fillId="0" borderId="46" xfId="14" applyFont="1" applyFill="1" applyBorder="1" applyAlignment="1" applyProtection="1">
      <alignment horizontal="center"/>
      <protection locked="0"/>
    </xf>
    <xf numFmtId="0" fontId="54" fillId="0" borderId="35" xfId="14" applyFont="1" applyFill="1" applyBorder="1" applyAlignment="1" applyProtection="1">
      <alignment horizontal="center"/>
      <protection locked="0"/>
    </xf>
    <xf numFmtId="0" fontId="54" fillId="0" borderId="48" xfId="14" applyFont="1" applyFill="1" applyBorder="1" applyAlignment="1" applyProtection="1">
      <alignment horizontal="center"/>
      <protection locked="0"/>
    </xf>
    <xf numFmtId="0" fontId="54" fillId="0" borderId="38" xfId="14" applyFont="1" applyFill="1" applyBorder="1" applyAlignment="1" applyProtection="1">
      <alignment horizontal="center"/>
      <protection locked="0"/>
    </xf>
    <xf numFmtId="0" fontId="54" fillId="0" borderId="0" xfId="14" applyFont="1" applyBorder="1" applyAlignment="1" applyProtection="1">
      <alignment horizontal="left" wrapText="1"/>
    </xf>
    <xf numFmtId="0" fontId="54" fillId="0" borderId="0" xfId="28" applyFont="1" applyBorder="1" applyAlignment="1" applyProtection="1">
      <alignment horizontal="left" vertical="center" wrapText="1"/>
    </xf>
    <xf numFmtId="0" fontId="54" fillId="0" borderId="47" xfId="14" applyFont="1" applyFill="1" applyBorder="1" applyAlignment="1" applyProtection="1">
      <alignment horizontal="center"/>
      <protection locked="0"/>
    </xf>
    <xf numFmtId="0" fontId="54" fillId="0" borderId="25" xfId="14" applyFont="1" applyFill="1" applyBorder="1" applyAlignment="1" applyProtection="1">
      <alignment horizontal="center"/>
      <protection locked="0"/>
    </xf>
    <xf numFmtId="196" fontId="45" fillId="0" borderId="0" xfId="19" applyNumberFormat="1" applyFont="1" applyBorder="1" applyAlignment="1">
      <alignment horizontal="left"/>
    </xf>
    <xf numFmtId="0" fontId="45" fillId="0" borderId="3" xfId="19" applyFont="1" applyBorder="1" applyAlignment="1" applyProtection="1">
      <alignment horizontal="left"/>
      <protection locked="0"/>
    </xf>
    <xf numFmtId="0" fontId="45" fillId="0" borderId="5" xfId="19" applyFont="1" applyFill="1" applyBorder="1" applyAlignment="1" applyProtection="1">
      <alignment horizontal="left" vertical="top" wrapText="1"/>
      <protection locked="0"/>
    </xf>
    <xf numFmtId="0" fontId="45" fillId="0" borderId="5" xfId="0" applyFont="1" applyFill="1" applyBorder="1" applyAlignment="1" applyProtection="1">
      <alignment vertical="top"/>
      <protection locked="0"/>
    </xf>
    <xf numFmtId="0" fontId="45" fillId="0" borderId="71" xfId="0" applyFont="1" applyFill="1" applyBorder="1" applyAlignment="1" applyProtection="1">
      <alignment vertical="top"/>
      <protection locked="0"/>
    </xf>
    <xf numFmtId="14" fontId="52" fillId="0" borderId="37" xfId="0" applyNumberFormat="1" applyFont="1" applyBorder="1" applyAlignment="1" applyProtection="1">
      <alignment horizontal="center" vertical="center"/>
      <protection locked="0"/>
    </xf>
    <xf numFmtId="14" fontId="52" fillId="0" borderId="15" xfId="0" applyNumberFormat="1" applyFont="1" applyBorder="1" applyAlignment="1" applyProtection="1">
      <alignment horizontal="center" vertical="center"/>
      <protection locked="0"/>
    </xf>
    <xf numFmtId="14" fontId="52" fillId="0" borderId="27" xfId="0" applyNumberFormat="1" applyFont="1" applyBorder="1" applyAlignment="1" applyProtection="1">
      <alignment horizontal="center" vertical="center"/>
      <protection locked="0"/>
    </xf>
  </cellXfs>
  <cellStyles count="67">
    <cellStyle name="Checklist item" xfId="1"/>
    <cellStyle name="Checklist item 2" xfId="2"/>
    <cellStyle name="Checklist item 2 2" xfId="3"/>
    <cellStyle name="Checklist item 3" xfId="4"/>
    <cellStyle name="Checklist item 3 2" xfId="5"/>
    <cellStyle name="Checklist item_Climate Zone 2 IECC 2006 v2.2 Worksheet - DRAFT" xfId="6"/>
    <cellStyle name="Followed Hyperlink" xfId="7" builtinId="9" customBuiltin="1"/>
    <cellStyle name="Heading" xfId="8"/>
    <cellStyle name="Heading1" xfId="9"/>
    <cellStyle name="Hyperlink" xfId="10" builtinId="8" customBuiltin="1"/>
    <cellStyle name="Hyperlink 2" xfId="11"/>
    <cellStyle name="Normal" xfId="0" builtinId="0"/>
    <cellStyle name="Normal 10" xfId="43"/>
    <cellStyle name="Normal 10 2" xfId="53"/>
    <cellStyle name="Normal 10 3" xfId="58"/>
    <cellStyle name="Normal 11" xfId="44"/>
    <cellStyle name="Normal 11 2" xfId="54"/>
    <cellStyle name="Normal 12" xfId="45"/>
    <cellStyle name="Normal 13" xfId="55"/>
    <cellStyle name="Normal 14" xfId="56"/>
    <cellStyle name="Normal 15" xfId="57"/>
    <cellStyle name="Normal 2" xfId="12"/>
    <cellStyle name="Normal 2 2" xfId="13"/>
    <cellStyle name="Normal 2 3" xfId="14"/>
    <cellStyle name="Normal 3" xfId="15"/>
    <cellStyle name="Normal 3 2" xfId="16"/>
    <cellStyle name="Normal 3 3" xfId="17"/>
    <cellStyle name="Normal 4" xfId="18"/>
    <cellStyle name="Normal 5" xfId="19"/>
    <cellStyle name="Normal 5 2" xfId="20"/>
    <cellStyle name="Normal 5 2 2" xfId="21"/>
    <cellStyle name="Normal 5 2 2 2" xfId="48"/>
    <cellStyle name="Normal 5 2 2 3" xfId="61"/>
    <cellStyle name="Normal 5 2 3" xfId="47"/>
    <cellStyle name="Normal 5 2 4" xfId="60"/>
    <cellStyle name="Normal 5 3" xfId="22"/>
    <cellStyle name="Normal 5 3 2" xfId="49"/>
    <cellStyle name="Normal 5 3 3" xfId="62"/>
    <cellStyle name="Normal 5 4" xfId="46"/>
    <cellStyle name="Normal 5 5" xfId="59"/>
    <cellStyle name="Normal 6" xfId="23"/>
    <cellStyle name="Normal 6 2" xfId="24"/>
    <cellStyle name="Normal 7" xfId="25"/>
    <cellStyle name="Normal 7 2" xfId="26"/>
    <cellStyle name="Normal 8" xfId="27"/>
    <cellStyle name="Normal 8 2" xfId="28"/>
    <cellStyle name="Normal 9" xfId="29"/>
    <cellStyle name="Normal 9 2" xfId="50"/>
    <cellStyle name="Normal 9 3" xfId="63"/>
    <cellStyle name="Normal_Patrick Square Tracking Master Jan 2010" xfId="30"/>
    <cellStyle name="Percent" xfId="31" builtinId="5"/>
    <cellStyle name="Percent 2" xfId="32"/>
    <cellStyle name="Percent 2 2" xfId="33"/>
    <cellStyle name="Percent 2 2 2" xfId="52"/>
    <cellStyle name="Percent 2 2 3" xfId="66"/>
    <cellStyle name="Percent 2 3" xfId="51"/>
    <cellStyle name="Percent 2 4" xfId="65"/>
    <cellStyle name="Percent 3" xfId="64"/>
    <cellStyle name="Result" xfId="34"/>
    <cellStyle name="Result2" xfId="35"/>
    <cellStyle name="Subtopic title" xfId="36"/>
    <cellStyle name="Subtopic title 2" xfId="37"/>
    <cellStyle name="Subtopic title 2 2" xfId="38"/>
    <cellStyle name="Subtopic title 3" xfId="39"/>
    <cellStyle name="Topic title" xfId="40"/>
    <cellStyle name="Topic title 2" xfId="41"/>
    <cellStyle name="Topic title 2 2" xfId="42"/>
  </cellStyles>
  <dxfs count="1330">
    <dxf>
      <font>
        <condense val="0"/>
        <extend val="0"/>
        <color rgb="FF9C0006"/>
      </font>
      <fill>
        <patternFill>
          <bgColor rgb="FFFFC7CE"/>
        </patternFill>
      </fill>
    </dxf>
    <dxf>
      <font>
        <condense val="0"/>
        <extend val="0"/>
        <color rgb="FF006100"/>
      </font>
      <fill>
        <patternFill>
          <bgColor rgb="FFC6EFCE"/>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1"/>
        </patternFill>
      </fill>
    </dxf>
    <dxf>
      <fill>
        <patternFill>
          <bgColor theme="1"/>
        </patternFill>
      </fill>
    </dxf>
    <dxf>
      <fill>
        <patternFill>
          <bgColor theme="1"/>
        </patternFill>
      </fill>
    </dxf>
    <dxf>
      <fill>
        <patternFill>
          <bgColor rgb="FF92D05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ont>
        <b val="0"/>
        <i val="0"/>
      </font>
      <fill>
        <patternFill>
          <bgColor rgb="FF0070C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1"/>
        </patternFill>
      </fill>
    </dxf>
    <dxf>
      <fill>
        <patternFill>
          <bgColor rgb="FF92D050"/>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theme="0" tint="-4.9989318521683403E-2"/>
        </patternFill>
      </fill>
    </dxf>
    <dxf>
      <fill>
        <patternFill>
          <bgColor theme="0" tint="-4.9989318521683403E-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FF6600"/>
        </patternFill>
      </fill>
    </dxf>
    <dxf>
      <fill>
        <patternFill>
          <bgColor rgb="FFFF660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1"/>
        </patternFill>
      </fill>
    </dxf>
    <dxf>
      <fill>
        <patternFill>
          <bgColor rgb="FF92D050"/>
        </patternFill>
      </fill>
    </dxf>
    <dxf>
      <fill>
        <patternFill>
          <bgColor theme="0" tint="-4.9989318521683403E-2"/>
        </patternFill>
      </fill>
    </dxf>
    <dxf>
      <fill>
        <patternFill>
          <bgColor theme="0" tint="-4.9989318521683403E-2"/>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theme="1"/>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theme="0" tint="-4.9989318521683403E-2"/>
        </patternFill>
      </fill>
    </dxf>
    <dxf>
      <fill>
        <patternFill>
          <bgColor theme="0" tint="-4.9989318521683403E-2"/>
        </patternFill>
      </fill>
    </dxf>
    <dxf>
      <fill>
        <patternFill>
          <bgColor rgb="FFA568D2"/>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Innovation!A1"/><Relationship Id="rId3" Type="http://schemas.openxmlformats.org/officeDocument/2006/relationships/hyperlink" Target="#TestSheet!A1"/><Relationship Id="rId7" Type="http://schemas.openxmlformats.org/officeDocument/2006/relationships/hyperlink" Target="#Instructions!A1"/><Relationship Id="rId2" Type="http://schemas.openxmlformats.org/officeDocument/2006/relationships/hyperlink" Target="#'Cover Sheet'!A1"/><Relationship Id="rId1" Type="http://schemas.openxmlformats.org/officeDocument/2006/relationships/image" Target="../media/image1.jpeg"/><Relationship Id="rId6" Type="http://schemas.openxmlformats.org/officeDocument/2006/relationships/image" Target="../media/image2.jpeg"/><Relationship Id="rId5" Type="http://schemas.openxmlformats.org/officeDocument/2006/relationships/hyperlink" Target="#'Inspection Notes'!A1"/><Relationship Id="rId4" Type="http://schemas.openxmlformats.org/officeDocument/2006/relationships/hyperlink" Target="#Worksheet!A1"/></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1.jpeg"/></Relationships>
</file>

<file path=xl/drawings/drawing1.xml><?xml version="1.0" encoding="utf-8"?>
<xdr:wsDr xmlns:xdr="http://schemas.openxmlformats.org/drawingml/2006/spreadsheetDrawing" xmlns:a="http://schemas.openxmlformats.org/drawingml/2006/main">
  <xdr:twoCellAnchor editAs="oneCell">
    <xdr:from>
      <xdr:col>5</xdr:col>
      <xdr:colOff>209550</xdr:colOff>
      <xdr:row>1</xdr:row>
      <xdr:rowOff>9525</xdr:rowOff>
    </xdr:from>
    <xdr:to>
      <xdr:col>7</xdr:col>
      <xdr:colOff>104775</xdr:colOff>
      <xdr:row>9</xdr:row>
      <xdr:rowOff>0</xdr:rowOff>
    </xdr:to>
    <xdr:pic>
      <xdr:nvPicPr>
        <xdr:cNvPr id="1373" name="Picture 1" descr="EarthCraft-Communities-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57550" y="180975"/>
          <a:ext cx="1114425" cy="1285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178506</xdr:colOff>
      <xdr:row>17</xdr:row>
      <xdr:rowOff>56445</xdr:rowOff>
    </xdr:from>
    <xdr:to>
      <xdr:col>3</xdr:col>
      <xdr:colOff>33726</xdr:colOff>
      <xdr:row>20</xdr:row>
      <xdr:rowOff>104070</xdr:rowOff>
    </xdr:to>
    <xdr:sp macro="" textlink="">
      <xdr:nvSpPr>
        <xdr:cNvPr id="3" name="AutoShape 3">
          <a:hlinkClick xmlns:r="http://schemas.openxmlformats.org/officeDocument/2006/relationships" r:id="rId2"/>
        </xdr:cNvPr>
        <xdr:cNvSpPr>
          <a:spLocks noChangeArrowheads="1"/>
        </xdr:cNvSpPr>
      </xdr:nvSpPr>
      <xdr:spPr bwMode="auto">
        <a:xfrm>
          <a:off x="178506" y="3161595"/>
          <a:ext cx="1684020" cy="533400"/>
        </a:xfrm>
        <a:prstGeom prst="roundRect">
          <a:avLst>
            <a:gd name="adj" fmla="val 16667"/>
          </a:avLst>
        </a:prstGeom>
        <a:solidFill>
          <a:srgbClr val="DDDDDD"/>
        </a:solidFill>
        <a:ln w="9525" algn="ctr">
          <a:noFill/>
          <a:round/>
          <a:headEnd/>
          <a:tailEnd/>
        </a:ln>
        <a:effectLst>
          <a:prstShdw prst="shdw17" dist="17961" dir="2700000">
            <a:srgbClr val="DDDDDD">
              <a:gamma/>
              <a:shade val="60000"/>
              <a:invGamma/>
            </a:srgbClr>
          </a:prstShdw>
        </a:effectLst>
      </xdr:spPr>
      <xdr:txBody>
        <a:bodyPr vertOverflow="clip" wrap="square" lIns="36576" tIns="36576" rIns="36576" bIns="36576" anchor="ctr" upright="1"/>
        <a:lstStyle/>
        <a:p>
          <a:pPr algn="ctr" rtl="0">
            <a:defRPr sz="1000"/>
          </a:pPr>
          <a:r>
            <a:rPr lang="en-US" sz="1600" b="1" i="0" u="none" strike="noStrike" baseline="0">
              <a:solidFill>
                <a:srgbClr val="000000"/>
              </a:solidFill>
              <a:latin typeface="Calibri"/>
            </a:rPr>
            <a:t>COVER SHEET</a:t>
          </a:r>
        </a:p>
      </xdr:txBody>
    </xdr:sp>
    <xdr:clientData/>
  </xdr:twoCellAnchor>
  <xdr:twoCellAnchor>
    <xdr:from>
      <xdr:col>6</xdr:col>
      <xdr:colOff>216606</xdr:colOff>
      <xdr:row>17</xdr:row>
      <xdr:rowOff>56445</xdr:rowOff>
    </xdr:from>
    <xdr:to>
      <xdr:col>9</xdr:col>
      <xdr:colOff>65264</xdr:colOff>
      <xdr:row>20</xdr:row>
      <xdr:rowOff>104070</xdr:rowOff>
    </xdr:to>
    <xdr:sp macro="" textlink="">
      <xdr:nvSpPr>
        <xdr:cNvPr id="4" name="AutoShape 4">
          <a:hlinkClick xmlns:r="http://schemas.openxmlformats.org/officeDocument/2006/relationships" r:id="rId3"/>
        </xdr:cNvPr>
        <xdr:cNvSpPr>
          <a:spLocks noChangeArrowheads="1"/>
        </xdr:cNvSpPr>
      </xdr:nvSpPr>
      <xdr:spPr bwMode="auto">
        <a:xfrm>
          <a:off x="5922081" y="3895020"/>
          <a:ext cx="1677458" cy="552450"/>
        </a:xfrm>
        <a:prstGeom prst="roundRect">
          <a:avLst>
            <a:gd name="adj" fmla="val 16667"/>
          </a:avLst>
        </a:prstGeom>
        <a:solidFill>
          <a:srgbClr val="DDDDDD"/>
        </a:solidFill>
        <a:ln w="9525" algn="ctr">
          <a:noFill/>
          <a:round/>
          <a:headEnd/>
          <a:tailEnd/>
        </a:ln>
        <a:effectLst>
          <a:prstShdw prst="shdw17" dist="17961" dir="2700000">
            <a:srgbClr val="DDDDDD">
              <a:gamma/>
              <a:shade val="60000"/>
              <a:invGamma/>
            </a:srgbClr>
          </a:prstShdw>
        </a:effectLst>
      </xdr:spPr>
      <xdr:txBody>
        <a:bodyPr vertOverflow="clip" wrap="square" lIns="36576" tIns="36576" rIns="36576" bIns="36576" anchor="ctr" upright="1"/>
        <a:lstStyle/>
        <a:p>
          <a:pPr algn="ctr" rtl="0">
            <a:defRPr sz="1000"/>
          </a:pPr>
          <a:r>
            <a:rPr lang="en-US" sz="1600" b="1" i="0" u="none" strike="noStrike" baseline="0">
              <a:solidFill>
                <a:srgbClr val="000000"/>
              </a:solidFill>
              <a:latin typeface="Calibri"/>
            </a:rPr>
            <a:t>TESTING FORM</a:t>
          </a:r>
        </a:p>
      </xdr:txBody>
    </xdr:sp>
    <xdr:clientData/>
  </xdr:twoCellAnchor>
  <xdr:twoCellAnchor>
    <xdr:from>
      <xdr:col>3</xdr:col>
      <xdr:colOff>224226</xdr:colOff>
      <xdr:row>17</xdr:row>
      <xdr:rowOff>56445</xdr:rowOff>
    </xdr:from>
    <xdr:to>
      <xdr:col>6</xdr:col>
      <xdr:colOff>74801</xdr:colOff>
      <xdr:row>20</xdr:row>
      <xdr:rowOff>104070</xdr:rowOff>
    </xdr:to>
    <xdr:sp macro="[0]!AutoShape5_Click" textlink="">
      <xdr:nvSpPr>
        <xdr:cNvPr id="5" name="AutoShape 5">
          <a:hlinkClick xmlns:r="http://schemas.openxmlformats.org/officeDocument/2006/relationships" r:id="rId4"/>
        </xdr:cNvPr>
        <xdr:cNvSpPr>
          <a:spLocks noChangeArrowheads="1"/>
        </xdr:cNvSpPr>
      </xdr:nvSpPr>
      <xdr:spPr bwMode="auto">
        <a:xfrm>
          <a:off x="4102806" y="3895020"/>
          <a:ext cx="1677458" cy="552450"/>
        </a:xfrm>
        <a:prstGeom prst="roundRect">
          <a:avLst>
            <a:gd name="adj" fmla="val 16667"/>
          </a:avLst>
        </a:prstGeom>
        <a:solidFill>
          <a:srgbClr val="DDDDDD"/>
        </a:solidFill>
        <a:ln w="9525" algn="ctr">
          <a:noFill/>
          <a:round/>
          <a:headEnd/>
          <a:tailEnd/>
        </a:ln>
        <a:effectLst>
          <a:prstShdw prst="shdw17" dist="17961" dir="2700000">
            <a:srgbClr val="DDDDDD">
              <a:gamma/>
              <a:shade val="60000"/>
              <a:invGamma/>
            </a:srgbClr>
          </a:prstShdw>
        </a:effectLst>
      </xdr:spPr>
      <xdr:txBody>
        <a:bodyPr vertOverflow="clip" wrap="square" lIns="36576" tIns="36576" rIns="36576" bIns="36576" anchor="ctr" upright="1"/>
        <a:lstStyle/>
        <a:p>
          <a:pPr algn="ctr" rtl="0">
            <a:defRPr sz="1000"/>
          </a:pPr>
          <a:r>
            <a:rPr lang="en-US" sz="1600" b="1" i="0" u="none" strike="noStrike" baseline="0">
              <a:solidFill>
                <a:srgbClr val="000000"/>
              </a:solidFill>
              <a:latin typeface="Calibri"/>
            </a:rPr>
            <a:t>WORKSHEET</a:t>
          </a:r>
        </a:p>
      </xdr:txBody>
    </xdr:sp>
    <xdr:clientData/>
  </xdr:twoCellAnchor>
  <xdr:twoCellAnchor>
    <xdr:from>
      <xdr:col>9</xdr:col>
      <xdr:colOff>195651</xdr:colOff>
      <xdr:row>17</xdr:row>
      <xdr:rowOff>56445</xdr:rowOff>
    </xdr:from>
    <xdr:to>
      <xdr:col>11</xdr:col>
      <xdr:colOff>370629</xdr:colOff>
      <xdr:row>20</xdr:row>
      <xdr:rowOff>104070</xdr:rowOff>
    </xdr:to>
    <xdr:sp macro="" textlink="">
      <xdr:nvSpPr>
        <xdr:cNvPr id="6" name="AutoShape 6">
          <a:hlinkClick xmlns:r="http://schemas.openxmlformats.org/officeDocument/2006/relationships" r:id="rId5"/>
        </xdr:cNvPr>
        <xdr:cNvSpPr>
          <a:spLocks noChangeArrowheads="1"/>
        </xdr:cNvSpPr>
      </xdr:nvSpPr>
      <xdr:spPr bwMode="auto">
        <a:xfrm>
          <a:off x="7731831" y="3895020"/>
          <a:ext cx="1851378" cy="552450"/>
        </a:xfrm>
        <a:prstGeom prst="roundRect">
          <a:avLst>
            <a:gd name="adj" fmla="val 16667"/>
          </a:avLst>
        </a:prstGeom>
        <a:solidFill>
          <a:srgbClr val="DDDDDD"/>
        </a:solidFill>
        <a:ln w="9525" algn="ctr">
          <a:noFill/>
          <a:round/>
          <a:headEnd/>
          <a:tailEnd/>
        </a:ln>
        <a:effectLst>
          <a:prstShdw prst="shdw17" dist="17961" dir="2700000">
            <a:srgbClr val="DDDDDD">
              <a:gamma/>
              <a:shade val="60000"/>
              <a:invGamma/>
            </a:srgbClr>
          </a:prstShdw>
        </a:effectLst>
      </xdr:spPr>
      <xdr:txBody>
        <a:bodyPr vertOverflow="clip" wrap="square" lIns="36576" tIns="36576" rIns="36576" bIns="36576" anchor="ctr" upright="1"/>
        <a:lstStyle/>
        <a:p>
          <a:pPr algn="ctr" rtl="0">
            <a:defRPr sz="1000"/>
          </a:pPr>
          <a:r>
            <a:rPr lang="en-US" sz="1600" b="1" i="0" u="none" strike="noStrike" baseline="0">
              <a:solidFill>
                <a:srgbClr val="000000"/>
              </a:solidFill>
              <a:latin typeface="Calibri"/>
            </a:rPr>
            <a:t>INSPECTION NOTES</a:t>
          </a:r>
        </a:p>
      </xdr:txBody>
    </xdr:sp>
    <xdr:clientData/>
  </xdr:twoCellAnchor>
  <xdr:twoCellAnchor editAs="oneCell">
    <xdr:from>
      <xdr:col>0</xdr:col>
      <xdr:colOff>19050</xdr:colOff>
      <xdr:row>11</xdr:row>
      <xdr:rowOff>104775</xdr:rowOff>
    </xdr:from>
    <xdr:to>
      <xdr:col>11</xdr:col>
      <xdr:colOff>495300</xdr:colOff>
      <xdr:row>15</xdr:row>
      <xdr:rowOff>57150</xdr:rowOff>
    </xdr:to>
    <xdr:pic>
      <xdr:nvPicPr>
        <xdr:cNvPr id="1378" name="Picture 6" descr="Fill Skyline.jpg"/>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050" y="1895475"/>
          <a:ext cx="7639050"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530931</xdr:colOff>
      <xdr:row>21</xdr:row>
      <xdr:rowOff>151695</xdr:rowOff>
    </xdr:from>
    <xdr:to>
      <xdr:col>4</xdr:col>
      <xdr:colOff>386151</xdr:colOff>
      <xdr:row>25</xdr:row>
      <xdr:rowOff>8820</xdr:rowOff>
    </xdr:to>
    <xdr:sp macro="" textlink="">
      <xdr:nvSpPr>
        <xdr:cNvPr id="8" name="AutoShape 3">
          <a:hlinkClick xmlns:r="http://schemas.openxmlformats.org/officeDocument/2006/relationships" r:id="rId7"/>
        </xdr:cNvPr>
        <xdr:cNvSpPr>
          <a:spLocks noChangeArrowheads="1"/>
        </xdr:cNvSpPr>
      </xdr:nvSpPr>
      <xdr:spPr bwMode="auto">
        <a:xfrm>
          <a:off x="1140531" y="3933120"/>
          <a:ext cx="1684020" cy="533400"/>
        </a:xfrm>
        <a:prstGeom prst="roundRect">
          <a:avLst>
            <a:gd name="adj" fmla="val 16667"/>
          </a:avLst>
        </a:prstGeom>
        <a:solidFill>
          <a:srgbClr val="DDDDDD"/>
        </a:solidFill>
        <a:ln w="9525" algn="ctr">
          <a:noFill/>
          <a:round/>
          <a:headEnd/>
          <a:tailEnd/>
        </a:ln>
        <a:effectLst>
          <a:prstShdw prst="shdw17" dist="17961" dir="2700000">
            <a:srgbClr val="DDDDDD">
              <a:gamma/>
              <a:shade val="60000"/>
              <a:invGamma/>
            </a:srgbClr>
          </a:prstShdw>
        </a:effectLst>
      </xdr:spPr>
      <xdr:txBody>
        <a:bodyPr vertOverflow="clip" wrap="square" lIns="36576" tIns="36576" rIns="36576" bIns="36576" anchor="ctr" upright="1"/>
        <a:lstStyle/>
        <a:p>
          <a:pPr algn="ctr" rtl="0">
            <a:defRPr sz="1000"/>
          </a:pPr>
          <a:r>
            <a:rPr lang="en-US" sz="1600" b="1" i="0" u="none" strike="noStrike" baseline="0">
              <a:solidFill>
                <a:srgbClr val="000000"/>
              </a:solidFill>
              <a:latin typeface="Calibri"/>
            </a:rPr>
            <a:t>INSTRUCTIONS</a:t>
          </a:r>
        </a:p>
      </xdr:txBody>
    </xdr:sp>
    <xdr:clientData/>
  </xdr:twoCellAnchor>
  <xdr:twoCellAnchor>
    <xdr:from>
      <xdr:col>7</xdr:col>
      <xdr:colOff>521406</xdr:colOff>
      <xdr:row>21</xdr:row>
      <xdr:rowOff>170745</xdr:rowOff>
    </xdr:from>
    <xdr:to>
      <xdr:col>10</xdr:col>
      <xdr:colOff>370064</xdr:colOff>
      <xdr:row>25</xdr:row>
      <xdr:rowOff>27870</xdr:rowOff>
    </xdr:to>
    <xdr:sp macro="" textlink="">
      <xdr:nvSpPr>
        <xdr:cNvPr id="9" name="AutoShape 4">
          <a:hlinkClick xmlns:r="http://schemas.openxmlformats.org/officeDocument/2006/relationships" r:id="rId8"/>
        </xdr:cNvPr>
        <xdr:cNvSpPr>
          <a:spLocks noChangeArrowheads="1"/>
        </xdr:cNvSpPr>
      </xdr:nvSpPr>
      <xdr:spPr bwMode="auto">
        <a:xfrm>
          <a:off x="4788606" y="3952170"/>
          <a:ext cx="1677458" cy="533400"/>
        </a:xfrm>
        <a:prstGeom prst="roundRect">
          <a:avLst>
            <a:gd name="adj" fmla="val 16667"/>
          </a:avLst>
        </a:prstGeom>
        <a:solidFill>
          <a:srgbClr val="DDDDDD"/>
        </a:solidFill>
        <a:ln w="9525" algn="ctr">
          <a:noFill/>
          <a:round/>
          <a:headEnd/>
          <a:tailEnd/>
        </a:ln>
        <a:effectLst>
          <a:prstShdw prst="shdw17" dist="17961" dir="2700000">
            <a:srgbClr val="DDDDDD">
              <a:gamma/>
              <a:shade val="60000"/>
              <a:invGamma/>
            </a:srgbClr>
          </a:prstShdw>
        </a:effectLst>
      </xdr:spPr>
      <xdr:txBody>
        <a:bodyPr vertOverflow="clip" wrap="square" lIns="36576" tIns="36576" rIns="36576" bIns="36576" anchor="ctr" upright="1"/>
        <a:lstStyle/>
        <a:p>
          <a:pPr algn="ctr" rtl="0">
            <a:defRPr sz="1000"/>
          </a:pPr>
          <a:r>
            <a:rPr lang="en-US" sz="1600" b="1" i="0" u="none" strike="noStrike" baseline="0">
              <a:solidFill>
                <a:srgbClr val="000000"/>
              </a:solidFill>
              <a:latin typeface="Calibri"/>
            </a:rPr>
            <a:t>INNOVATION</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180975</xdr:colOff>
      <xdr:row>7</xdr:row>
      <xdr:rowOff>123825</xdr:rowOff>
    </xdr:from>
    <xdr:to>
      <xdr:col>3</xdr:col>
      <xdr:colOff>95250</xdr:colOff>
      <xdr:row>11</xdr:row>
      <xdr:rowOff>123825</xdr:rowOff>
    </xdr:to>
    <xdr:pic>
      <xdr:nvPicPr>
        <xdr:cNvPr id="2569"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438650"/>
          <a:ext cx="1104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171450</xdr:colOff>
      <xdr:row>48</xdr:row>
      <xdr:rowOff>152400</xdr:rowOff>
    </xdr:from>
    <xdr:to>
      <xdr:col>3</xdr:col>
      <xdr:colOff>295275</xdr:colOff>
      <xdr:row>50</xdr:row>
      <xdr:rowOff>95250</xdr:rowOff>
    </xdr:to>
    <xdr:pic>
      <xdr:nvPicPr>
        <xdr:cNvPr id="2570"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1450" y="11887200"/>
          <a:ext cx="131445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47625</xdr:colOff>
      <xdr:row>61</xdr:row>
      <xdr:rowOff>47625</xdr:rowOff>
    </xdr:from>
    <xdr:to>
      <xdr:col>3</xdr:col>
      <xdr:colOff>333375</xdr:colOff>
      <xdr:row>64</xdr:row>
      <xdr:rowOff>28575</xdr:rowOff>
    </xdr:to>
    <xdr:pic>
      <xdr:nvPicPr>
        <xdr:cNvPr id="2571"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625" y="14135100"/>
          <a:ext cx="1476375"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247650</xdr:colOff>
      <xdr:row>76</xdr:row>
      <xdr:rowOff>76200</xdr:rowOff>
    </xdr:from>
    <xdr:to>
      <xdr:col>3</xdr:col>
      <xdr:colOff>57150</xdr:colOff>
      <xdr:row>80</xdr:row>
      <xdr:rowOff>4082</xdr:rowOff>
    </xdr:to>
    <xdr:pic>
      <xdr:nvPicPr>
        <xdr:cNvPr id="2572" name="Picture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47650" y="16878300"/>
          <a:ext cx="1000125"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67</xdr:row>
      <xdr:rowOff>114300</xdr:rowOff>
    </xdr:from>
    <xdr:to>
      <xdr:col>3</xdr:col>
      <xdr:colOff>304800</xdr:colOff>
      <xdr:row>70</xdr:row>
      <xdr:rowOff>19050</xdr:rowOff>
    </xdr:to>
    <xdr:pic>
      <xdr:nvPicPr>
        <xdr:cNvPr id="2573" name="Picture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34821" b="35754"/>
        <a:stretch>
          <a:fillRect/>
        </a:stretch>
      </xdr:blipFill>
      <xdr:spPr bwMode="auto">
        <a:xfrm>
          <a:off x="133350" y="15287625"/>
          <a:ext cx="1362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133350</xdr:colOff>
      <xdr:row>53</xdr:row>
      <xdr:rowOff>152400</xdr:rowOff>
    </xdr:from>
    <xdr:to>
      <xdr:col>3</xdr:col>
      <xdr:colOff>228600</xdr:colOff>
      <xdr:row>56</xdr:row>
      <xdr:rowOff>123825</xdr:rowOff>
    </xdr:to>
    <xdr:pic>
      <xdr:nvPicPr>
        <xdr:cNvPr id="2574" name="Picture 2"/>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133350" y="12792075"/>
          <a:ext cx="1285875"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44</xdr:row>
      <xdr:rowOff>47625</xdr:rowOff>
    </xdr:from>
    <xdr:to>
      <xdr:col>3</xdr:col>
      <xdr:colOff>276225</xdr:colOff>
      <xdr:row>47</xdr:row>
      <xdr:rowOff>0</xdr:rowOff>
    </xdr:to>
    <xdr:pic>
      <xdr:nvPicPr>
        <xdr:cNvPr id="2575" name="Picture 7"/>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28600" y="11058525"/>
          <a:ext cx="12382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7</xdr:row>
      <xdr:rowOff>123825</xdr:rowOff>
    </xdr:from>
    <xdr:to>
      <xdr:col>3</xdr:col>
      <xdr:colOff>95250</xdr:colOff>
      <xdr:row>11</xdr:row>
      <xdr:rowOff>123825</xdr:rowOff>
    </xdr:to>
    <xdr:pic>
      <xdr:nvPicPr>
        <xdr:cNvPr id="2576"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4438650"/>
          <a:ext cx="1104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180975</xdr:colOff>
      <xdr:row>32</xdr:row>
      <xdr:rowOff>152400</xdr:rowOff>
    </xdr:from>
    <xdr:to>
      <xdr:col>3</xdr:col>
      <xdr:colOff>95250</xdr:colOff>
      <xdr:row>36</xdr:row>
      <xdr:rowOff>152400</xdr:rowOff>
    </xdr:to>
    <xdr:pic>
      <xdr:nvPicPr>
        <xdr:cNvPr id="2577"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80975" y="8991600"/>
          <a:ext cx="110490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co\server\Documents%20and%20Settings\corourke\My%20Documents\Dropbox\Southface\ech-worksheet-10-6-20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Cover Sheet"/>
      <sheetName val="Worksheet"/>
      <sheetName val="TestSheet"/>
      <sheetName val="Inspection Notes"/>
      <sheetName val="Instructions"/>
      <sheetName val="ES 1.8 Refrigerant Charge Test "/>
    </sheetNames>
    <sheetDataSet>
      <sheetData sheetId="0"/>
      <sheetData sheetId="1">
        <row r="1">
          <cell r="A1" t="str">
            <v>Builder Company:</v>
          </cell>
          <cell r="G1" t="str">
            <v>House Address:</v>
          </cell>
        </row>
        <row r="2">
          <cell r="A2" t="str">
            <v>Contact Person:</v>
          </cell>
          <cell r="G2" t="str">
            <v>City, State:</v>
          </cell>
        </row>
        <row r="3">
          <cell r="A3" t="str">
            <v>Phone:</v>
          </cell>
          <cell r="G3" t="str">
            <v>Zip Code:</v>
          </cell>
        </row>
        <row r="4">
          <cell r="A4" t="str">
            <v>Plan Name:</v>
          </cell>
          <cell r="G4" t="str">
            <v>Lot #:</v>
          </cell>
        </row>
        <row r="5">
          <cell r="A5" t="str">
            <v>Technical Advisor:</v>
          </cell>
          <cell r="G5" t="str">
            <v>Community:</v>
          </cell>
        </row>
      </sheetData>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EarthCraft">
      <a:dk1>
        <a:sysClr val="windowText" lastClr="000000"/>
      </a:dk1>
      <a:lt1>
        <a:sysClr val="window" lastClr="FFFFFF"/>
      </a:lt1>
      <a:dk2>
        <a:srgbClr val="4F271C"/>
      </a:dk2>
      <a:lt2>
        <a:srgbClr val="E7DEC9"/>
      </a:lt2>
      <a:accent1>
        <a:srgbClr val="B8C579"/>
      </a:accent1>
      <a:accent2>
        <a:srgbClr val="BFBFBF"/>
      </a:accent2>
      <a:accent3>
        <a:srgbClr val="7F7F7F"/>
      </a:accent3>
      <a:accent4>
        <a:srgbClr val="B8C579"/>
      </a:accent4>
      <a:accent5>
        <a:srgbClr val="F9F68E"/>
      </a:accent5>
      <a:accent6>
        <a:srgbClr val="E1C793"/>
      </a:accent6>
      <a:hlink>
        <a:srgbClr val="E1C793"/>
      </a:hlink>
      <a:folHlink>
        <a:srgbClr val="D9CBAB"/>
      </a:folHlink>
    </a:clrScheme>
    <a:fontScheme name="EarthCraft (Verdana)">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1.xml"/><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7" Type="http://schemas.openxmlformats.org/officeDocument/2006/relationships/vmlDrawing" Target="../drawings/vmlDrawing1.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printerSettings" Target="../printerSettings/printerSettings1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printerSettings" Target="../printerSettings/printerSettings2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5" Type="http://schemas.openxmlformats.org/officeDocument/2006/relationships/vmlDrawing" Target="../drawings/vmlDrawing2.vml"/><Relationship Id="rId4" Type="http://schemas.openxmlformats.org/officeDocument/2006/relationships/printerSettings" Target="../printerSettings/printerSettings2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 Id="rId4" Type="http://schemas.openxmlformats.org/officeDocument/2006/relationships/printerSettings" Target="../printerSettings/printerSettings3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vmlDrawing" Target="../drawings/vmlDrawing3.vml"/><Relationship Id="rId5" Type="http://schemas.openxmlformats.org/officeDocument/2006/relationships/drawing" Target="../drawings/drawing2.xml"/><Relationship Id="rId4" Type="http://schemas.openxmlformats.org/officeDocument/2006/relationships/printerSettings" Target="../printerSettings/printerSettings3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4" Type="http://schemas.openxmlformats.org/officeDocument/2006/relationships/printerSettings" Target="../printerSettings/printerSettings3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E53"/>
  <sheetViews>
    <sheetView showGridLines="0" view="pageLayout" zoomScaleNormal="100" workbookViewId="0">
      <selection sqref="A1:H1"/>
    </sheetView>
  </sheetViews>
  <sheetFormatPr defaultRowHeight="14.25" x14ac:dyDescent="0.2"/>
  <cols>
    <col min="1" max="2" width="1.7109375" style="191" customWidth="1"/>
    <col min="3" max="3" width="2.85546875" style="191" customWidth="1"/>
    <col min="4" max="4" width="1.7109375" style="191" customWidth="1"/>
    <col min="5" max="5" width="1.7109375" style="190" customWidth="1"/>
    <col min="6" max="6" width="3.7109375" style="190" customWidth="1"/>
    <col min="7" max="7" width="1.7109375" style="190" customWidth="1"/>
    <col min="8" max="8" width="77.42578125" style="190" customWidth="1"/>
    <col min="9" max="31" width="9.140625" style="322" customWidth="1"/>
    <col min="32" max="16384" width="9.140625" style="315"/>
  </cols>
  <sheetData>
    <row r="1" spans="1:8" s="315" customFormat="1" x14ac:dyDescent="0.2">
      <c r="A1" s="833" t="s">
        <v>903</v>
      </c>
      <c r="B1" s="833"/>
      <c r="C1" s="833"/>
      <c r="D1" s="833"/>
      <c r="E1" s="833"/>
      <c r="F1" s="833"/>
      <c r="G1" s="833"/>
      <c r="H1" s="833"/>
    </row>
    <row r="2" spans="1:8" s="315" customFormat="1" x14ac:dyDescent="0.2">
      <c r="A2" s="316" t="s">
        <v>393</v>
      </c>
      <c r="B2" s="316"/>
      <c r="C2" s="316"/>
      <c r="D2" s="316"/>
      <c r="E2" s="190"/>
      <c r="F2" s="190"/>
      <c r="G2" s="190"/>
      <c r="H2" s="190"/>
    </row>
    <row r="3" spans="1:8" s="315" customFormat="1" ht="39.75" customHeight="1" x14ac:dyDescent="0.2">
      <c r="A3" s="190"/>
      <c r="B3" s="190"/>
      <c r="C3" s="829" t="s">
        <v>394</v>
      </c>
      <c r="D3" s="829"/>
      <c r="E3" s="829"/>
      <c r="F3" s="829"/>
      <c r="G3" s="829"/>
      <c r="H3" s="829"/>
    </row>
    <row r="4" spans="1:8" s="315" customFormat="1" ht="3.95" customHeight="1" x14ac:dyDescent="0.2">
      <c r="A4" s="317"/>
      <c r="B4" s="317"/>
      <c r="C4" s="317"/>
      <c r="D4" s="317"/>
      <c r="E4" s="190"/>
      <c r="F4" s="190"/>
      <c r="G4" s="190"/>
      <c r="H4" s="190"/>
    </row>
    <row r="5" spans="1:8" s="315" customFormat="1" x14ac:dyDescent="0.2">
      <c r="A5" s="316" t="s">
        <v>395</v>
      </c>
      <c r="B5" s="316"/>
      <c r="C5" s="316"/>
      <c r="D5" s="316"/>
      <c r="E5" s="190"/>
      <c r="F5" s="190"/>
      <c r="G5" s="190"/>
      <c r="H5" s="190"/>
    </row>
    <row r="6" spans="1:8" s="315" customFormat="1" ht="107.25" customHeight="1" x14ac:dyDescent="0.2">
      <c r="A6" s="190"/>
      <c r="B6" s="190"/>
      <c r="C6" s="829" t="s">
        <v>728</v>
      </c>
      <c r="D6" s="829"/>
      <c r="E6" s="829"/>
      <c r="F6" s="829"/>
      <c r="G6" s="829"/>
      <c r="H6" s="829"/>
    </row>
    <row r="7" spans="1:8" s="315" customFormat="1" ht="3.95" customHeight="1" x14ac:dyDescent="0.2">
      <c r="A7" s="318"/>
      <c r="B7" s="318"/>
      <c r="C7" s="318"/>
      <c r="D7" s="318"/>
      <c r="E7" s="190"/>
      <c r="F7" s="190"/>
      <c r="G7" s="190"/>
      <c r="H7" s="190"/>
    </row>
    <row r="8" spans="1:8" s="315" customFormat="1" x14ac:dyDescent="0.2">
      <c r="A8" s="316" t="s">
        <v>745</v>
      </c>
      <c r="B8" s="316"/>
      <c r="C8" s="316"/>
      <c r="D8" s="316"/>
      <c r="E8" s="190"/>
      <c r="F8" s="190"/>
      <c r="G8" s="190"/>
      <c r="H8" s="190"/>
    </row>
    <row r="9" spans="1:8" s="315" customFormat="1" x14ac:dyDescent="0.2">
      <c r="A9" s="190"/>
      <c r="B9" s="319" t="s">
        <v>396</v>
      </c>
      <c r="C9" s="190"/>
      <c r="D9" s="190"/>
      <c r="E9" s="190"/>
      <c r="F9" s="190"/>
      <c r="G9" s="190"/>
      <c r="H9" s="190"/>
    </row>
    <row r="10" spans="1:8" s="315" customFormat="1" ht="27.95" customHeight="1" x14ac:dyDescent="0.2">
      <c r="A10" s="191"/>
      <c r="B10" s="320"/>
      <c r="C10" s="829" t="s">
        <v>397</v>
      </c>
      <c r="D10" s="829"/>
      <c r="E10" s="829"/>
      <c r="F10" s="829"/>
      <c r="G10" s="829"/>
      <c r="H10" s="829"/>
    </row>
    <row r="11" spans="1:8" s="315" customFormat="1" x14ac:dyDescent="0.2">
      <c r="A11" s="191"/>
      <c r="B11" s="191"/>
      <c r="C11" s="758" t="s">
        <v>390</v>
      </c>
      <c r="D11" s="320" t="s">
        <v>0</v>
      </c>
      <c r="E11" s="320"/>
      <c r="F11" s="320"/>
      <c r="G11" s="190"/>
      <c r="H11" s="190"/>
    </row>
    <row r="12" spans="1:8" s="315" customFormat="1" x14ac:dyDescent="0.2">
      <c r="A12" s="191"/>
      <c r="B12" s="191"/>
      <c r="C12" s="758"/>
      <c r="D12" s="321" t="s">
        <v>398</v>
      </c>
      <c r="E12" s="320" t="s">
        <v>399</v>
      </c>
      <c r="F12" s="320"/>
      <c r="G12" s="190"/>
      <c r="H12" s="190"/>
    </row>
    <row r="13" spans="1:8" s="315" customFormat="1" ht="27.95" customHeight="1" x14ac:dyDescent="0.2">
      <c r="A13" s="191"/>
      <c r="B13" s="191"/>
      <c r="C13" s="758"/>
      <c r="D13" s="321" t="s">
        <v>398</v>
      </c>
      <c r="E13" s="829" t="s">
        <v>400</v>
      </c>
      <c r="F13" s="829"/>
      <c r="G13" s="829"/>
      <c r="H13" s="829"/>
    </row>
    <row r="14" spans="1:8" s="315" customFormat="1" x14ac:dyDescent="0.2">
      <c r="A14" s="191"/>
      <c r="B14" s="191"/>
      <c r="C14" s="758" t="s">
        <v>390</v>
      </c>
      <c r="D14" s="320" t="s">
        <v>1</v>
      </c>
      <c r="E14" s="190"/>
      <c r="F14" s="320"/>
      <c r="G14" s="190"/>
      <c r="H14" s="190"/>
    </row>
    <row r="15" spans="1:8" s="315" customFormat="1" ht="27.95" customHeight="1" x14ac:dyDescent="0.2">
      <c r="A15" s="191"/>
      <c r="B15" s="191"/>
      <c r="C15" s="758"/>
      <c r="D15" s="321" t="s">
        <v>398</v>
      </c>
      <c r="E15" s="829" t="s">
        <v>401</v>
      </c>
      <c r="F15" s="829"/>
      <c r="G15" s="829"/>
      <c r="H15" s="829"/>
    </row>
    <row r="16" spans="1:8" s="315" customFormat="1" x14ac:dyDescent="0.2">
      <c r="A16" s="191"/>
      <c r="B16" s="191"/>
      <c r="C16" s="758" t="s">
        <v>390</v>
      </c>
      <c r="D16" s="320" t="s">
        <v>303</v>
      </c>
      <c r="E16" s="190"/>
      <c r="F16" s="320"/>
      <c r="G16" s="190"/>
      <c r="H16" s="190"/>
    </row>
    <row r="17" spans="1:31" ht="38.25" customHeight="1" x14ac:dyDescent="0.2">
      <c r="D17" s="321" t="s">
        <v>398</v>
      </c>
      <c r="E17" s="829" t="s">
        <v>402</v>
      </c>
      <c r="F17" s="829"/>
      <c r="G17" s="829"/>
      <c r="H17" s="829"/>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row>
    <row r="18" spans="1:31" x14ac:dyDescent="0.2">
      <c r="E18" s="321" t="s">
        <v>403</v>
      </c>
      <c r="F18" s="192" t="s">
        <v>404</v>
      </c>
      <c r="G18" s="320" t="s">
        <v>405</v>
      </c>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row>
    <row r="19" spans="1:31" x14ac:dyDescent="0.2">
      <c r="E19" s="321" t="s">
        <v>403</v>
      </c>
      <c r="F19" s="193" t="s">
        <v>406</v>
      </c>
      <c r="G19" s="320" t="s">
        <v>407</v>
      </c>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row>
    <row r="20" spans="1:31" x14ac:dyDescent="0.2">
      <c r="E20" s="321" t="s">
        <v>403</v>
      </c>
      <c r="F20" s="194" t="s">
        <v>408</v>
      </c>
      <c r="G20" s="320" t="s">
        <v>409</v>
      </c>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row>
    <row r="21" spans="1:31" x14ac:dyDescent="0.2">
      <c r="E21" s="321"/>
      <c r="F21" s="195"/>
      <c r="G21" s="320" t="s">
        <v>410</v>
      </c>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row>
    <row r="22" spans="1:31" x14ac:dyDescent="0.2">
      <c r="E22" s="321" t="s">
        <v>403</v>
      </c>
      <c r="F22" s="762" t="s">
        <v>729</v>
      </c>
      <c r="G22" s="320" t="s">
        <v>730</v>
      </c>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row>
    <row r="23" spans="1:31" x14ac:dyDescent="0.2">
      <c r="E23" s="321"/>
      <c r="F23" s="195"/>
      <c r="G23" s="320" t="s">
        <v>731</v>
      </c>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row>
    <row r="24" spans="1:31" x14ac:dyDescent="0.2">
      <c r="E24" s="321" t="s">
        <v>403</v>
      </c>
      <c r="F24" s="196" t="s">
        <v>411</v>
      </c>
      <c r="G24" s="320" t="s">
        <v>735</v>
      </c>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row>
    <row r="25" spans="1:31" ht="26.45" customHeight="1" x14ac:dyDescent="0.2">
      <c r="E25" s="321"/>
      <c r="F25" s="195"/>
      <c r="G25" s="829" t="s">
        <v>736</v>
      </c>
      <c r="H25" s="829"/>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row>
    <row r="26" spans="1:31" x14ac:dyDescent="0.2">
      <c r="E26" s="321" t="s">
        <v>403</v>
      </c>
      <c r="F26" s="197" t="s">
        <v>412</v>
      </c>
      <c r="G26" s="320" t="s">
        <v>413</v>
      </c>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row>
    <row r="27" spans="1:31" x14ac:dyDescent="0.2">
      <c r="E27" s="321" t="s">
        <v>403</v>
      </c>
      <c r="F27" s="763" t="s">
        <v>732</v>
      </c>
      <c r="G27" s="320" t="s">
        <v>733</v>
      </c>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row>
    <row r="28" spans="1:31" x14ac:dyDescent="0.2">
      <c r="A28" s="190"/>
      <c r="B28" s="319" t="s">
        <v>414</v>
      </c>
      <c r="C28" s="190"/>
      <c r="D28" s="190"/>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row>
    <row r="29" spans="1:31" ht="27.95" customHeight="1" x14ac:dyDescent="0.2">
      <c r="B29" s="320"/>
      <c r="C29" s="829" t="s">
        <v>415</v>
      </c>
      <c r="D29" s="829"/>
      <c r="E29" s="829"/>
      <c r="F29" s="829"/>
      <c r="G29" s="829"/>
      <c r="H29" s="829"/>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row>
    <row r="30" spans="1:31" x14ac:dyDescent="0.2">
      <c r="A30" s="190"/>
      <c r="B30" s="320"/>
      <c r="C30" s="758" t="s">
        <v>390</v>
      </c>
      <c r="D30" s="830" t="s">
        <v>416</v>
      </c>
      <c r="E30" s="830"/>
      <c r="F30" s="830"/>
      <c r="G30" s="830"/>
      <c r="H30" s="830"/>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row>
    <row r="31" spans="1:31" x14ac:dyDescent="0.2">
      <c r="A31" s="190"/>
      <c r="B31" s="320"/>
      <c r="C31" s="764"/>
      <c r="D31" s="321" t="s">
        <v>398</v>
      </c>
      <c r="E31" s="829" t="s">
        <v>417</v>
      </c>
      <c r="F31" s="829"/>
      <c r="G31" s="829"/>
      <c r="H31" s="829"/>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row>
    <row r="32" spans="1:31" x14ac:dyDescent="0.2">
      <c r="A32" s="190"/>
      <c r="B32" s="320"/>
      <c r="C32" s="758" t="s">
        <v>390</v>
      </c>
      <c r="D32" s="831" t="s">
        <v>418</v>
      </c>
      <c r="E32" s="831"/>
      <c r="F32" s="831"/>
      <c r="G32" s="831"/>
      <c r="H32" s="831"/>
      <c r="I32" s="315"/>
      <c r="J32" s="315"/>
      <c r="K32" s="315"/>
      <c r="L32" s="315"/>
      <c r="M32" s="315"/>
      <c r="N32" s="315"/>
      <c r="O32" s="315"/>
      <c r="P32" s="315"/>
      <c r="Q32" s="315"/>
      <c r="R32" s="315"/>
      <c r="S32" s="315"/>
      <c r="T32" s="315"/>
      <c r="U32" s="315"/>
      <c r="V32" s="315"/>
      <c r="W32" s="315"/>
      <c r="X32" s="315"/>
      <c r="Y32" s="315"/>
      <c r="Z32" s="315"/>
      <c r="AA32" s="315"/>
      <c r="AB32" s="315"/>
      <c r="AC32" s="315"/>
      <c r="AD32" s="315"/>
      <c r="AE32" s="315"/>
    </row>
    <row r="33" spans="1:31" ht="27.95" customHeight="1" x14ac:dyDescent="0.2">
      <c r="A33" s="190"/>
      <c r="B33" s="320"/>
      <c r="C33" s="764"/>
      <c r="D33" s="321" t="s">
        <v>398</v>
      </c>
      <c r="E33" s="829" t="s">
        <v>767</v>
      </c>
      <c r="F33" s="829"/>
      <c r="G33" s="829"/>
      <c r="H33" s="829"/>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row>
    <row r="34" spans="1:31" ht="13.5" customHeight="1" x14ac:dyDescent="0.2">
      <c r="E34" s="321"/>
      <c r="F34" s="829" t="s">
        <v>768</v>
      </c>
      <c r="G34" s="829"/>
      <c r="H34" s="829"/>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row>
    <row r="35" spans="1:31" x14ac:dyDescent="0.2">
      <c r="A35" s="190"/>
      <c r="B35" s="320"/>
      <c r="C35" s="758" t="s">
        <v>390</v>
      </c>
      <c r="D35" s="832" t="s">
        <v>419</v>
      </c>
      <c r="E35" s="832"/>
      <c r="F35" s="832"/>
      <c r="G35" s="832"/>
      <c r="H35" s="832"/>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row>
    <row r="36" spans="1:31" x14ac:dyDescent="0.2">
      <c r="A36" s="190"/>
      <c r="B36" s="320"/>
      <c r="C36" s="320"/>
      <c r="D36" s="321" t="s">
        <v>398</v>
      </c>
      <c r="E36" s="829" t="s">
        <v>734</v>
      </c>
      <c r="F36" s="829"/>
      <c r="G36" s="829"/>
      <c r="H36" s="829"/>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row>
    <row r="37" spans="1:31" ht="26.45" customHeight="1" x14ac:dyDescent="0.2">
      <c r="E37" s="321"/>
      <c r="F37" s="829" t="s">
        <v>737</v>
      </c>
      <c r="G37" s="829"/>
      <c r="H37" s="829"/>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row>
    <row r="38" spans="1:31" x14ac:dyDescent="0.2">
      <c r="A38" s="190"/>
      <c r="B38" s="319" t="s">
        <v>762</v>
      </c>
      <c r="C38" s="190"/>
      <c r="D38" s="190"/>
      <c r="I38" s="315"/>
      <c r="J38" s="315"/>
      <c r="K38" s="315"/>
      <c r="L38" s="315"/>
      <c r="M38" s="315"/>
      <c r="N38" s="315"/>
      <c r="O38" s="315"/>
      <c r="P38" s="315"/>
      <c r="Q38" s="315"/>
      <c r="R38" s="315"/>
      <c r="S38" s="315"/>
      <c r="T38" s="315"/>
      <c r="U38" s="315"/>
      <c r="V38" s="315"/>
      <c r="W38" s="315"/>
      <c r="X38" s="315"/>
      <c r="Y38" s="315"/>
      <c r="Z38" s="315"/>
      <c r="AA38" s="315"/>
      <c r="AB38" s="315"/>
      <c r="AC38" s="315"/>
      <c r="AD38" s="315"/>
      <c r="AE38" s="315"/>
    </row>
    <row r="39" spans="1:31" ht="68.25" customHeight="1" x14ac:dyDescent="0.2">
      <c r="B39" s="320"/>
      <c r="C39" s="829" t="s">
        <v>763</v>
      </c>
      <c r="D39" s="829"/>
      <c r="E39" s="829"/>
      <c r="F39" s="829"/>
      <c r="G39" s="829"/>
      <c r="H39" s="829"/>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row>
    <row r="40" spans="1:31" ht="3.95" customHeight="1" x14ac:dyDescent="0.2">
      <c r="A40" s="318"/>
      <c r="B40" s="318"/>
      <c r="C40" s="318"/>
      <c r="D40" s="318"/>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row>
    <row r="41" spans="1:31" x14ac:dyDescent="0.2">
      <c r="A41" s="316" t="s">
        <v>746</v>
      </c>
      <c r="B41" s="316"/>
      <c r="C41" s="316"/>
      <c r="D41" s="316"/>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row>
    <row r="42" spans="1:31" x14ac:dyDescent="0.2">
      <c r="A42" s="190"/>
      <c r="B42" s="319" t="s">
        <v>747</v>
      </c>
      <c r="C42" s="190"/>
      <c r="D42" s="190"/>
      <c r="I42" s="315"/>
      <c r="J42" s="315"/>
      <c r="K42" s="315"/>
      <c r="L42" s="315"/>
      <c r="M42" s="315"/>
      <c r="N42" s="315"/>
      <c r="O42" s="315"/>
      <c r="P42" s="315"/>
      <c r="Q42" s="315"/>
      <c r="R42" s="315"/>
      <c r="S42" s="315"/>
      <c r="T42" s="315"/>
      <c r="U42" s="315"/>
      <c r="V42" s="315"/>
      <c r="W42" s="315"/>
      <c r="X42" s="315"/>
      <c r="Y42" s="315"/>
      <c r="Z42" s="315"/>
      <c r="AA42" s="315"/>
      <c r="AB42" s="315"/>
      <c r="AC42" s="315"/>
      <c r="AD42" s="315"/>
      <c r="AE42" s="315"/>
    </row>
    <row r="43" spans="1:31" ht="41.25" customHeight="1" x14ac:dyDescent="0.2">
      <c r="B43" s="320"/>
      <c r="C43" s="829" t="s">
        <v>748</v>
      </c>
      <c r="D43" s="829"/>
      <c r="E43" s="829"/>
      <c r="F43" s="829"/>
      <c r="G43" s="829"/>
      <c r="H43" s="829"/>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row>
    <row r="44" spans="1:31" x14ac:dyDescent="0.2">
      <c r="A44" s="190"/>
      <c r="B44" s="319" t="s">
        <v>738</v>
      </c>
      <c r="C44" s="190"/>
      <c r="D44" s="190"/>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row>
    <row r="45" spans="1:31" ht="41.25" customHeight="1" x14ac:dyDescent="0.2">
      <c r="B45" s="320"/>
      <c r="C45" s="829" t="s">
        <v>739</v>
      </c>
      <c r="D45" s="829"/>
      <c r="E45" s="829"/>
      <c r="F45" s="829"/>
      <c r="G45" s="829"/>
      <c r="H45" s="829"/>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row>
    <row r="46" spans="1:31" x14ac:dyDescent="0.2">
      <c r="A46" s="190"/>
      <c r="B46" s="319" t="s">
        <v>585</v>
      </c>
      <c r="C46" s="190"/>
      <c r="D46" s="190"/>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row>
    <row r="47" spans="1:31" ht="52.5" customHeight="1" x14ac:dyDescent="0.2">
      <c r="B47" s="320"/>
      <c r="C47" s="829" t="s">
        <v>740</v>
      </c>
      <c r="D47" s="829"/>
      <c r="E47" s="829"/>
      <c r="F47" s="829"/>
      <c r="G47" s="829"/>
      <c r="H47" s="829"/>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row>
    <row r="48" spans="1:31" x14ac:dyDescent="0.2">
      <c r="A48" s="190"/>
      <c r="B48" s="319" t="s">
        <v>742</v>
      </c>
      <c r="C48" s="190"/>
      <c r="D48" s="190"/>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row>
    <row r="49" spans="1:31" ht="39.75" customHeight="1" x14ac:dyDescent="0.2">
      <c r="B49" s="320"/>
      <c r="C49" s="829" t="s">
        <v>743</v>
      </c>
      <c r="D49" s="829"/>
      <c r="E49" s="829"/>
      <c r="F49" s="829"/>
      <c r="G49" s="829"/>
      <c r="H49" s="829"/>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row>
    <row r="50" spans="1:31" x14ac:dyDescent="0.2">
      <c r="A50" s="190"/>
      <c r="B50" s="319" t="s">
        <v>744</v>
      </c>
      <c r="C50" s="190"/>
      <c r="D50" s="190"/>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row>
    <row r="51" spans="1:31" ht="52.5" customHeight="1" x14ac:dyDescent="0.2">
      <c r="B51" s="320"/>
      <c r="C51" s="829" t="s">
        <v>741</v>
      </c>
      <c r="D51" s="829"/>
      <c r="E51" s="829"/>
      <c r="F51" s="829"/>
      <c r="G51" s="829"/>
      <c r="H51" s="829"/>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row>
    <row r="52" spans="1:31" x14ac:dyDescent="0.2">
      <c r="A52" s="190"/>
      <c r="B52" s="319" t="s">
        <v>749</v>
      </c>
      <c r="C52" s="190"/>
      <c r="D52" s="190"/>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row>
    <row r="53" spans="1:31" ht="52.5" customHeight="1" x14ac:dyDescent="0.2">
      <c r="B53" s="320"/>
      <c r="C53" s="829" t="s">
        <v>750</v>
      </c>
      <c r="D53" s="829"/>
      <c r="E53" s="829"/>
      <c r="F53" s="829"/>
      <c r="G53" s="829"/>
      <c r="H53" s="829"/>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row>
  </sheetData>
  <sheetProtection insertColumns="0" selectLockedCells="1"/>
  <customSheetViews>
    <customSheetView guid="{22567D11-EBB8-4CE8-80E0-9D844DBA6A3C}" showPageBreaks="1" showGridLines="0" view="pageLayout" topLeftCell="A29">
      <selection activeCell="K2" sqref="K2"/>
      <rowBreaks count="1" manualBreakCount="1">
        <brk id="39" max="16383" man="1"/>
      </rowBreaks>
      <pageMargins left="0.7" right="0.7" top="0.75" bottom="0.75" header="0.3" footer="0.3"/>
      <pageSetup scale="85" orientation="portrait" r:id="rId1"/>
      <headerFooter>
        <oddHeader>&amp;C&amp;"+,Bold"&amp;18EarthCraft House Worksheet Instructions</oddHeader>
      </headerFooter>
    </customSheetView>
    <customSheetView guid="{2AD44DDD-20C4-405B-8AAF-6409521CD900}" showPageBreaks="1" showGridLines="0" view="pageLayout" topLeftCell="A19">
      <selection activeCell="H42" sqref="H42"/>
      <rowBreaks count="1" manualBreakCount="1">
        <brk id="39" max="16383" man="1"/>
      </rowBreaks>
      <pageMargins left="0.7" right="0.7" top="0.75" bottom="0.75" header="0.3" footer="0.3"/>
      <pageSetup scale="85" orientation="portrait" r:id="rId2"/>
      <headerFooter>
        <oddHeader>&amp;C&amp;"+,Bold"&amp;18EarthCraft House Worksheet Instructions</oddHeader>
      </headerFooter>
    </customSheetView>
    <customSheetView guid="{018AB515-AB17-4172-9F06-1432D1C49B1F}" showPageBreaks="1" showGridLines="0" view="pageLayout" topLeftCell="A19">
      <selection activeCell="H42" sqref="H42"/>
      <rowBreaks count="1" manualBreakCount="1">
        <brk id="39" max="16383" man="1"/>
      </rowBreaks>
      <pageMargins left="0.7" right="0.7" top="0.75" bottom="0.75" header="0.3" footer="0.3"/>
      <pageSetup scale="85" orientation="portrait" r:id="rId3"/>
      <headerFooter>
        <oddHeader>&amp;C&amp;"+,Bold"&amp;18EarthCraft House Worksheet Instructions</oddHeader>
      </headerFooter>
    </customSheetView>
  </customSheetViews>
  <mergeCells count="24">
    <mergeCell ref="C10:H10"/>
    <mergeCell ref="E13:H13"/>
    <mergeCell ref="E15:H15"/>
    <mergeCell ref="A1:H1"/>
    <mergeCell ref="G25:H25"/>
    <mergeCell ref="C3:H3"/>
    <mergeCell ref="C6:H6"/>
    <mergeCell ref="F37:H37"/>
    <mergeCell ref="C45:H45"/>
    <mergeCell ref="C39:H39"/>
    <mergeCell ref="F34:H34"/>
    <mergeCell ref="E17:H17"/>
    <mergeCell ref="E36:H36"/>
    <mergeCell ref="C29:H29"/>
    <mergeCell ref="D30:H30"/>
    <mergeCell ref="E31:H31"/>
    <mergeCell ref="D32:H32"/>
    <mergeCell ref="E33:H33"/>
    <mergeCell ref="D35:H35"/>
    <mergeCell ref="C47:H47"/>
    <mergeCell ref="C49:H49"/>
    <mergeCell ref="C53:H53"/>
    <mergeCell ref="C43:H43"/>
    <mergeCell ref="C51:H51"/>
  </mergeCells>
  <pageMargins left="0.7" right="0.7" top="0.75" bottom="0.75" header="0.3" footer="0.3"/>
  <pageSetup scale="85" orientation="portrait" r:id="rId4"/>
  <headerFooter>
    <oddHeader>&amp;C&amp;"+,Bold"&amp;18EarthCraft House Worksheet Instructions</oddHeader>
  </headerFooter>
  <rowBreaks count="1" manualBreakCount="1">
    <brk id="3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7"/>
  <sheetViews>
    <sheetView workbookViewId="0">
      <selection activeCell="B12" sqref="B12"/>
    </sheetView>
  </sheetViews>
  <sheetFormatPr defaultRowHeight="11.25" x14ac:dyDescent="0.15"/>
  <cols>
    <col min="1" max="1" width="10.85546875" style="189" customWidth="1"/>
    <col min="2" max="2" width="162.5703125" style="189" customWidth="1"/>
    <col min="3" max="16384" width="9.140625" style="189"/>
  </cols>
  <sheetData>
    <row r="1" spans="1:2" x14ac:dyDescent="0.15">
      <c r="A1" s="210" t="s">
        <v>455</v>
      </c>
    </row>
    <row r="2" spans="1:2" x14ac:dyDescent="0.15">
      <c r="A2" s="189" t="s">
        <v>139</v>
      </c>
      <c r="B2" s="189" t="s">
        <v>456</v>
      </c>
    </row>
    <row r="3" spans="1:2" x14ac:dyDescent="0.15">
      <c r="A3" s="1055">
        <v>41141</v>
      </c>
      <c r="B3" s="207" t="s">
        <v>457</v>
      </c>
    </row>
    <row r="4" spans="1:2" x14ac:dyDescent="0.15">
      <c r="A4" s="1056"/>
      <c r="B4" s="208" t="s">
        <v>460</v>
      </c>
    </row>
    <row r="5" spans="1:2" x14ac:dyDescent="0.15">
      <c r="A5" s="1056"/>
      <c r="B5" s="208" t="s">
        <v>458</v>
      </c>
    </row>
    <row r="6" spans="1:2" x14ac:dyDescent="0.15">
      <c r="A6" s="1057"/>
      <c r="B6" s="209" t="s">
        <v>459</v>
      </c>
    </row>
    <row r="7" spans="1:2" x14ac:dyDescent="0.15">
      <c r="A7" s="214">
        <v>41540</v>
      </c>
      <c r="B7" s="189" t="s">
        <v>495</v>
      </c>
    </row>
  </sheetData>
  <customSheetViews>
    <customSheetView guid="{22567D11-EBB8-4CE8-80E0-9D844DBA6A3C}" state="hidden">
      <selection activeCell="B12" sqref="B12"/>
      <pageMargins left="0.7" right="0.7" top="0.75" bottom="0.75" header="0.3" footer="0.3"/>
    </customSheetView>
    <customSheetView guid="{2AD44DDD-20C4-405B-8AAF-6409521CD900}" state="hidden">
      <selection activeCell="B12" sqref="B12"/>
      <pageMargins left="0.7" right="0.7" top="0.75" bottom="0.75" header="0.3" footer="0.3"/>
    </customSheetView>
    <customSheetView guid="{018AB515-AB17-4172-9F06-1432D1C49B1F}" state="hidden">
      <selection activeCell="B12" sqref="B12"/>
      <pageMargins left="0.7" right="0.7" top="0.75" bottom="0.75" header="0.3" footer="0.3"/>
    </customSheetView>
  </customSheetViews>
  <mergeCells count="1">
    <mergeCell ref="A3:A6"/>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D06F1A"/>
  </sheetPr>
  <dimension ref="A1:L172"/>
  <sheetViews>
    <sheetView showGridLines="0" tabSelected="1" zoomScaleNormal="85" zoomScaleSheetLayoutView="100" workbookViewId="0">
      <selection activeCell="A33" sqref="A33"/>
    </sheetView>
  </sheetViews>
  <sheetFormatPr defaultRowHeight="12.75" x14ac:dyDescent="0.2"/>
  <cols>
    <col min="1" max="1" width="9.140625" style="277"/>
    <col min="2" max="10" width="9.140625" style="275"/>
    <col min="11" max="11" width="16" style="275" customWidth="1"/>
    <col min="12" max="12" width="7.7109375" style="278" customWidth="1"/>
    <col min="13" max="16384" width="9.140625" style="267"/>
  </cols>
  <sheetData>
    <row r="1" spans="1:12" ht="13.5" thickTop="1" x14ac:dyDescent="0.2">
      <c r="A1" s="264"/>
      <c r="B1" s="265"/>
      <c r="C1" s="265"/>
      <c r="D1" s="265"/>
      <c r="E1" s="265"/>
      <c r="F1" s="265"/>
      <c r="G1" s="265"/>
      <c r="H1" s="265"/>
      <c r="I1" s="265"/>
      <c r="J1" s="265"/>
      <c r="K1" s="265"/>
      <c r="L1" s="266"/>
    </row>
    <row r="2" spans="1:12" x14ac:dyDescent="0.2">
      <c r="A2" s="268"/>
      <c r="B2" s="269"/>
      <c r="C2" s="269"/>
      <c r="D2" s="269"/>
      <c r="E2" s="269"/>
      <c r="F2" s="269"/>
      <c r="G2" s="269"/>
      <c r="H2" s="269"/>
      <c r="I2" s="269"/>
      <c r="J2" s="269"/>
      <c r="K2" s="269"/>
      <c r="L2" s="270"/>
    </row>
    <row r="3" spans="1:12" x14ac:dyDescent="0.2">
      <c r="A3" s="268"/>
      <c r="B3" s="269"/>
      <c r="C3" s="269"/>
      <c r="D3" s="269"/>
      <c r="E3" s="269"/>
      <c r="F3" s="269"/>
      <c r="G3" s="269"/>
      <c r="H3" s="269"/>
      <c r="I3" s="269"/>
      <c r="J3" s="269"/>
      <c r="K3" s="269"/>
      <c r="L3" s="270"/>
    </row>
    <row r="4" spans="1:12" x14ac:dyDescent="0.2">
      <c r="A4" s="268"/>
      <c r="B4" s="269"/>
      <c r="C4" s="269"/>
      <c r="D4" s="269"/>
      <c r="E4" s="269"/>
      <c r="F4" s="269"/>
      <c r="G4" s="269"/>
      <c r="H4" s="269"/>
      <c r="I4" s="269"/>
      <c r="J4" s="269"/>
      <c r="K4" s="269"/>
      <c r="L4" s="270"/>
    </row>
    <row r="5" spans="1:12" x14ac:dyDescent="0.2">
      <c r="A5" s="268"/>
      <c r="B5" s="269"/>
      <c r="C5" s="269"/>
      <c r="D5" s="269"/>
      <c r="E5" s="269"/>
      <c r="F5" s="269"/>
      <c r="G5" s="269"/>
      <c r="H5" s="269"/>
      <c r="I5" s="269"/>
      <c r="J5" s="269"/>
      <c r="K5" s="269"/>
      <c r="L5" s="270"/>
    </row>
    <row r="6" spans="1:12" x14ac:dyDescent="0.2">
      <c r="A6" s="268"/>
      <c r="B6" s="269"/>
      <c r="C6" s="269"/>
      <c r="D6" s="269"/>
      <c r="E6" s="269"/>
      <c r="F6" s="269"/>
      <c r="G6" s="269"/>
      <c r="H6" s="269"/>
      <c r="I6" s="269"/>
      <c r="J6" s="269"/>
      <c r="K6" s="269"/>
      <c r="L6" s="270"/>
    </row>
    <row r="7" spans="1:12" x14ac:dyDescent="0.2">
      <c r="A7" s="268"/>
      <c r="B7" s="269"/>
      <c r="C7" s="269"/>
      <c r="D7" s="269"/>
      <c r="E7" s="269"/>
      <c r="F7" s="269"/>
      <c r="G7" s="269"/>
      <c r="H7" s="269"/>
      <c r="I7" s="269"/>
      <c r="J7" s="269"/>
      <c r="K7" s="269"/>
      <c r="L7" s="270"/>
    </row>
    <row r="8" spans="1:12" x14ac:dyDescent="0.2">
      <c r="A8" s="268"/>
      <c r="B8" s="269"/>
      <c r="C8" s="269"/>
      <c r="D8" s="269"/>
      <c r="E8" s="269"/>
      <c r="F8" s="269"/>
      <c r="G8" s="269"/>
      <c r="H8" s="269"/>
      <c r="I8" s="269"/>
      <c r="J8" s="269"/>
      <c r="K8" s="269"/>
      <c r="L8" s="270"/>
    </row>
    <row r="9" spans="1:12" x14ac:dyDescent="0.2">
      <c r="A9" s="268"/>
      <c r="B9" s="269"/>
      <c r="C9" s="269"/>
      <c r="D9" s="269"/>
      <c r="E9" s="269"/>
      <c r="F9" s="269"/>
      <c r="G9" s="269"/>
      <c r="H9" s="269"/>
      <c r="I9" s="269"/>
      <c r="J9" s="269"/>
      <c r="K9" s="269"/>
      <c r="L9" s="270"/>
    </row>
    <row r="10" spans="1:12" x14ac:dyDescent="0.2">
      <c r="A10" s="268"/>
      <c r="B10" s="269"/>
      <c r="C10" s="269"/>
      <c r="D10" s="269"/>
      <c r="E10" s="269"/>
      <c r="F10" s="269"/>
      <c r="G10" s="269"/>
      <c r="H10" s="269"/>
      <c r="I10" s="269"/>
      <c r="J10" s="269"/>
      <c r="K10" s="269"/>
      <c r="L10" s="270"/>
    </row>
    <row r="11" spans="1:12" x14ac:dyDescent="0.2">
      <c r="A11" s="268"/>
      <c r="B11" s="269"/>
      <c r="C11" s="269"/>
      <c r="D11" s="269"/>
      <c r="E11" s="269"/>
      <c r="F11" s="269"/>
      <c r="G11" s="269"/>
      <c r="H11" s="269"/>
      <c r="I11" s="269"/>
      <c r="J11" s="269"/>
      <c r="K11" s="269"/>
      <c r="L11" s="270"/>
    </row>
    <row r="12" spans="1:12" x14ac:dyDescent="0.2">
      <c r="A12" s="268"/>
      <c r="B12" s="269"/>
      <c r="C12" s="269"/>
      <c r="D12" s="269"/>
      <c r="E12" s="269"/>
      <c r="F12" s="269"/>
      <c r="G12" s="269"/>
      <c r="H12" s="269"/>
      <c r="I12" s="269"/>
      <c r="J12" s="269"/>
      <c r="K12" s="269"/>
      <c r="L12" s="270"/>
    </row>
    <row r="13" spans="1:12" x14ac:dyDescent="0.2">
      <c r="A13" s="268"/>
      <c r="B13" s="269"/>
      <c r="C13" s="269"/>
      <c r="D13" s="269"/>
      <c r="E13" s="269"/>
      <c r="F13" s="269"/>
      <c r="G13" s="269"/>
      <c r="H13" s="269"/>
      <c r="I13" s="269"/>
      <c r="J13" s="269"/>
      <c r="K13" s="269"/>
      <c r="L13" s="270"/>
    </row>
    <row r="14" spans="1:12" ht="18.75" customHeight="1" thickBot="1" x14ac:dyDescent="0.3">
      <c r="A14" s="852" t="s">
        <v>503</v>
      </c>
      <c r="B14" s="853"/>
      <c r="C14" s="853"/>
      <c r="D14" s="853"/>
      <c r="E14" s="853"/>
      <c r="F14" s="853"/>
      <c r="G14" s="853"/>
      <c r="H14" s="853"/>
      <c r="I14" s="853"/>
      <c r="J14" s="853"/>
      <c r="K14" s="853"/>
      <c r="L14" s="854"/>
    </row>
    <row r="15" spans="1:12" ht="12.75" customHeight="1" thickBot="1" x14ac:dyDescent="0.25">
      <c r="A15" s="855"/>
      <c r="B15" s="856"/>
      <c r="C15" s="856"/>
      <c r="D15" s="856"/>
      <c r="E15" s="856"/>
      <c r="F15" s="856"/>
      <c r="G15" s="856"/>
      <c r="H15" s="856"/>
      <c r="I15" s="856"/>
      <c r="J15" s="856"/>
      <c r="K15" s="856"/>
      <c r="L15" s="857"/>
    </row>
    <row r="16" spans="1:12" ht="26.25" customHeight="1" thickBot="1" x14ac:dyDescent="0.25">
      <c r="A16" s="858" t="s">
        <v>134</v>
      </c>
      <c r="B16" s="859"/>
      <c r="C16" s="859"/>
      <c r="D16" s="859"/>
      <c r="E16" s="859"/>
      <c r="F16" s="859"/>
      <c r="G16" s="859"/>
      <c r="H16" s="859"/>
      <c r="I16" s="859"/>
      <c r="J16" s="859"/>
      <c r="K16" s="859"/>
      <c r="L16" s="860"/>
    </row>
    <row r="17" spans="1:12" s="271" customFormat="1" ht="20.25" customHeight="1" x14ac:dyDescent="0.25">
      <c r="A17" s="861"/>
      <c r="B17" s="862"/>
      <c r="C17" s="862"/>
      <c r="D17" s="862"/>
      <c r="E17" s="862"/>
      <c r="F17" s="862"/>
      <c r="G17" s="862"/>
      <c r="H17" s="862"/>
      <c r="I17" s="862"/>
      <c r="J17" s="862"/>
      <c r="K17" s="862"/>
      <c r="L17" s="863"/>
    </row>
    <row r="18" spans="1:12" s="271" customFormat="1" ht="8.25" customHeight="1" x14ac:dyDescent="0.25">
      <c r="A18" s="272"/>
      <c r="B18" s="273"/>
      <c r="C18" s="273"/>
      <c r="D18" s="273"/>
      <c r="E18" s="273"/>
      <c r="F18" s="273"/>
      <c r="G18" s="273"/>
      <c r="H18" s="273"/>
      <c r="I18" s="273"/>
      <c r="J18" s="273"/>
      <c r="K18" s="273"/>
      <c r="L18" s="274"/>
    </row>
    <row r="19" spans="1:12" ht="15" x14ac:dyDescent="0.2">
      <c r="A19" s="849"/>
      <c r="B19" s="850"/>
      <c r="C19" s="850"/>
      <c r="D19" s="851"/>
      <c r="E19" s="840"/>
      <c r="F19" s="840"/>
      <c r="G19" s="840"/>
      <c r="H19" s="840"/>
      <c r="I19" s="840"/>
      <c r="J19" s="840"/>
      <c r="K19" s="840"/>
      <c r="L19" s="841"/>
    </row>
    <row r="20" spans="1:12" ht="15" x14ac:dyDescent="0.2">
      <c r="A20" s="837"/>
      <c r="B20" s="838"/>
      <c r="C20" s="838"/>
      <c r="D20" s="839"/>
      <c r="E20" s="840"/>
      <c r="F20" s="840"/>
      <c r="G20" s="840"/>
      <c r="H20" s="840"/>
      <c r="I20" s="840"/>
      <c r="J20" s="840"/>
      <c r="K20" s="840"/>
      <c r="L20" s="841"/>
    </row>
    <row r="21" spans="1:12" ht="15" x14ac:dyDescent="0.2">
      <c r="A21" s="842"/>
      <c r="B21" s="843"/>
      <c r="C21" s="843"/>
      <c r="D21" s="839"/>
      <c r="E21" s="840"/>
      <c r="F21" s="840"/>
      <c r="G21" s="840"/>
      <c r="H21" s="840"/>
      <c r="I21" s="840"/>
      <c r="J21" s="840"/>
      <c r="K21" s="840"/>
      <c r="L21" s="841"/>
    </row>
    <row r="22" spans="1:12" ht="15" x14ac:dyDescent="0.2">
      <c r="A22" s="753"/>
      <c r="B22" s="754"/>
      <c r="C22" s="754"/>
      <c r="D22" s="750"/>
      <c r="E22" s="751"/>
      <c r="F22" s="751"/>
      <c r="G22" s="751"/>
      <c r="H22" s="751"/>
      <c r="I22" s="751"/>
      <c r="J22" s="751"/>
      <c r="K22" s="751"/>
      <c r="L22" s="752"/>
    </row>
    <row r="23" spans="1:12" ht="15" x14ac:dyDescent="0.2">
      <c r="A23" s="753"/>
      <c r="B23" s="754"/>
      <c r="C23" s="754"/>
      <c r="D23" s="750"/>
      <c r="E23" s="751"/>
      <c r="F23" s="751"/>
      <c r="G23" s="751"/>
      <c r="H23" s="751"/>
      <c r="I23" s="751"/>
      <c r="J23" s="751"/>
      <c r="K23" s="751"/>
      <c r="L23" s="752"/>
    </row>
    <row r="24" spans="1:12" s="271" customFormat="1" ht="8.25" customHeight="1" x14ac:dyDescent="0.25">
      <c r="A24" s="272"/>
      <c r="B24" s="273"/>
      <c r="C24" s="273"/>
      <c r="D24" s="273"/>
      <c r="E24" s="273"/>
      <c r="F24" s="273"/>
      <c r="G24" s="273"/>
      <c r="H24" s="273"/>
      <c r="I24" s="273"/>
      <c r="J24" s="273"/>
      <c r="K24" s="273"/>
      <c r="L24" s="274"/>
    </row>
    <row r="25" spans="1:12" ht="15" x14ac:dyDescent="0.2">
      <c r="A25" s="849"/>
      <c r="B25" s="850"/>
      <c r="C25" s="850"/>
      <c r="D25" s="851"/>
      <c r="E25" s="840"/>
      <c r="F25" s="840"/>
      <c r="G25" s="840"/>
      <c r="H25" s="840"/>
      <c r="I25" s="840"/>
      <c r="J25" s="840"/>
      <c r="K25" s="840"/>
      <c r="L25" s="841"/>
    </row>
    <row r="26" spans="1:12" ht="15" x14ac:dyDescent="0.2">
      <c r="A26" s="837"/>
      <c r="B26" s="838"/>
      <c r="C26" s="838"/>
      <c r="D26" s="839"/>
      <c r="E26" s="840"/>
      <c r="F26" s="840"/>
      <c r="G26" s="840"/>
      <c r="H26" s="840"/>
      <c r="I26" s="840"/>
      <c r="J26" s="840"/>
      <c r="K26" s="840"/>
      <c r="L26" s="841"/>
    </row>
    <row r="27" spans="1:12" ht="15" x14ac:dyDescent="0.2">
      <c r="A27" s="842"/>
      <c r="B27" s="843"/>
      <c r="C27" s="843"/>
      <c r="D27" s="839"/>
      <c r="E27" s="840"/>
      <c r="F27" s="840"/>
      <c r="G27" s="840"/>
      <c r="H27" s="840"/>
      <c r="I27" s="840"/>
      <c r="J27" s="840"/>
      <c r="K27" s="840"/>
      <c r="L27" s="841"/>
    </row>
    <row r="28" spans="1:12" ht="15" x14ac:dyDescent="0.2">
      <c r="A28" s="753"/>
      <c r="B28" s="754"/>
      <c r="C28" s="754"/>
      <c r="D28" s="750"/>
      <c r="E28" s="751"/>
      <c r="F28" s="751"/>
      <c r="G28" s="751"/>
      <c r="H28" s="751"/>
      <c r="I28" s="751"/>
      <c r="J28" s="751"/>
      <c r="K28" s="751"/>
      <c r="L28" s="752"/>
    </row>
    <row r="29" spans="1:12" ht="15" x14ac:dyDescent="0.2">
      <c r="A29" s="753"/>
      <c r="B29" s="754"/>
      <c r="C29" s="754"/>
      <c r="D29" s="750"/>
      <c r="E29" s="751"/>
      <c r="F29" s="751"/>
      <c r="G29" s="751"/>
      <c r="H29" s="751"/>
      <c r="I29" s="751"/>
      <c r="J29" s="751"/>
      <c r="K29" s="751"/>
      <c r="L29" s="752"/>
    </row>
    <row r="30" spans="1:12" ht="15" x14ac:dyDescent="0.2">
      <c r="A30" s="753"/>
      <c r="B30" s="754"/>
      <c r="C30" s="754"/>
      <c r="D30" s="750"/>
      <c r="E30" s="751"/>
      <c r="F30" s="751"/>
      <c r="G30" s="751"/>
      <c r="H30" s="751"/>
      <c r="I30" s="751"/>
      <c r="J30" s="751"/>
      <c r="K30" s="751"/>
      <c r="L30" s="752"/>
    </row>
    <row r="31" spans="1:12" ht="15.75" thickBot="1" x14ac:dyDescent="0.25">
      <c r="A31" s="844"/>
      <c r="B31" s="845"/>
      <c r="C31" s="845"/>
      <c r="D31" s="846"/>
      <c r="E31" s="847"/>
      <c r="F31" s="847"/>
      <c r="G31" s="847"/>
      <c r="H31" s="847"/>
      <c r="I31" s="847"/>
      <c r="J31" s="847"/>
      <c r="K31" s="847"/>
      <c r="L31" s="848"/>
    </row>
    <row r="32" spans="1:12" ht="15.75" thickTop="1" x14ac:dyDescent="0.2">
      <c r="A32" s="834"/>
      <c r="B32" s="834"/>
      <c r="C32" s="834"/>
      <c r="D32" s="835"/>
      <c r="E32" s="836"/>
      <c r="F32" s="836"/>
      <c r="G32" s="836"/>
      <c r="H32" s="836"/>
      <c r="I32" s="836"/>
      <c r="J32" s="836"/>
      <c r="K32" s="836"/>
      <c r="L32" s="836"/>
    </row>
    <row r="33" spans="1:12" x14ac:dyDescent="0.2">
      <c r="A33" s="275"/>
      <c r="L33" s="275"/>
    </row>
    <row r="34" spans="1:12" x14ac:dyDescent="0.2">
      <c r="A34" s="275"/>
      <c r="L34" s="275"/>
    </row>
    <row r="35" spans="1:12" x14ac:dyDescent="0.2">
      <c r="A35" s="275"/>
      <c r="L35" s="275"/>
    </row>
    <row r="36" spans="1:12" x14ac:dyDescent="0.2">
      <c r="A36" s="275"/>
      <c r="L36" s="275"/>
    </row>
    <row r="37" spans="1:12" x14ac:dyDescent="0.2">
      <c r="A37" s="275"/>
      <c r="L37" s="275"/>
    </row>
    <row r="38" spans="1:12" x14ac:dyDescent="0.2">
      <c r="A38" s="275"/>
      <c r="L38" s="275"/>
    </row>
    <row r="39" spans="1:12" ht="14.25" x14ac:dyDescent="0.2">
      <c r="A39" s="275"/>
      <c r="D39" s="276"/>
      <c r="L39" s="275"/>
    </row>
    <row r="40" spans="1:12" x14ac:dyDescent="0.2">
      <c r="A40" s="275"/>
      <c r="L40" s="275"/>
    </row>
    <row r="41" spans="1:12" x14ac:dyDescent="0.2">
      <c r="A41" s="275"/>
      <c r="L41" s="275"/>
    </row>
    <row r="42" spans="1:12" x14ac:dyDescent="0.2">
      <c r="A42" s="275"/>
      <c r="L42" s="275"/>
    </row>
    <row r="43" spans="1:12" x14ac:dyDescent="0.2">
      <c r="A43" s="275"/>
      <c r="L43" s="275"/>
    </row>
    <row r="44" spans="1:12" x14ac:dyDescent="0.2">
      <c r="A44" s="275"/>
      <c r="L44" s="275"/>
    </row>
    <row r="45" spans="1:12" x14ac:dyDescent="0.2">
      <c r="A45" s="275"/>
      <c r="L45" s="275"/>
    </row>
    <row r="46" spans="1:12" x14ac:dyDescent="0.2">
      <c r="A46" s="275"/>
      <c r="L46" s="275"/>
    </row>
    <row r="47" spans="1:12" x14ac:dyDescent="0.2">
      <c r="A47" s="275"/>
      <c r="L47" s="275"/>
    </row>
    <row r="48" spans="1:12" x14ac:dyDescent="0.2">
      <c r="A48" s="275"/>
      <c r="L48" s="275"/>
    </row>
    <row r="49" spans="1:12" x14ac:dyDescent="0.2">
      <c r="A49" s="275"/>
      <c r="L49" s="275"/>
    </row>
    <row r="50" spans="1:12" x14ac:dyDescent="0.2">
      <c r="A50" s="275"/>
      <c r="L50" s="275"/>
    </row>
    <row r="51" spans="1:12" x14ac:dyDescent="0.2">
      <c r="A51" s="275"/>
      <c r="L51" s="275"/>
    </row>
    <row r="52" spans="1:12" x14ac:dyDescent="0.2">
      <c r="A52" s="275"/>
      <c r="L52" s="275"/>
    </row>
    <row r="53" spans="1:12" x14ac:dyDescent="0.2">
      <c r="A53" s="275"/>
      <c r="L53" s="275"/>
    </row>
    <row r="54" spans="1:12" x14ac:dyDescent="0.2">
      <c r="A54" s="275"/>
      <c r="L54" s="275"/>
    </row>
    <row r="55" spans="1:12" x14ac:dyDescent="0.2">
      <c r="A55" s="275"/>
      <c r="L55" s="275"/>
    </row>
    <row r="56" spans="1:12" x14ac:dyDescent="0.2">
      <c r="A56" s="275"/>
      <c r="L56" s="275"/>
    </row>
    <row r="57" spans="1:12" x14ac:dyDescent="0.2">
      <c r="A57" s="275"/>
      <c r="L57" s="275"/>
    </row>
    <row r="58" spans="1:12" x14ac:dyDescent="0.2">
      <c r="A58" s="275"/>
      <c r="L58" s="275"/>
    </row>
    <row r="59" spans="1:12" x14ac:dyDescent="0.2">
      <c r="A59" s="275"/>
      <c r="L59" s="275"/>
    </row>
    <row r="60" spans="1:12" x14ac:dyDescent="0.2">
      <c r="A60" s="275"/>
      <c r="L60" s="275"/>
    </row>
    <row r="61" spans="1:12" x14ac:dyDescent="0.2">
      <c r="A61" s="275"/>
      <c r="L61" s="275"/>
    </row>
    <row r="62" spans="1:12" x14ac:dyDescent="0.2">
      <c r="A62" s="275"/>
      <c r="L62" s="275"/>
    </row>
    <row r="63" spans="1:12" x14ac:dyDescent="0.2">
      <c r="A63" s="275"/>
      <c r="L63" s="275"/>
    </row>
    <row r="64" spans="1:12" x14ac:dyDescent="0.2">
      <c r="A64" s="275"/>
      <c r="L64" s="275"/>
    </row>
    <row r="65" spans="1:12" x14ac:dyDescent="0.2">
      <c r="A65" s="275"/>
      <c r="L65" s="275"/>
    </row>
    <row r="66" spans="1:12" x14ac:dyDescent="0.2">
      <c r="A66" s="275"/>
      <c r="L66" s="275"/>
    </row>
    <row r="67" spans="1:12" x14ac:dyDescent="0.2">
      <c r="A67" s="275"/>
      <c r="L67" s="275"/>
    </row>
    <row r="68" spans="1:12" x14ac:dyDescent="0.2">
      <c r="A68" s="275"/>
      <c r="L68" s="275"/>
    </row>
    <row r="69" spans="1:12" x14ac:dyDescent="0.2">
      <c r="A69" s="275"/>
      <c r="L69" s="275"/>
    </row>
    <row r="70" spans="1:12" x14ac:dyDescent="0.2">
      <c r="A70" s="275"/>
      <c r="L70" s="275"/>
    </row>
    <row r="71" spans="1:12" x14ac:dyDescent="0.2">
      <c r="A71" s="275"/>
      <c r="L71" s="275"/>
    </row>
    <row r="72" spans="1:12" x14ac:dyDescent="0.2">
      <c r="A72" s="275"/>
      <c r="L72" s="275"/>
    </row>
    <row r="73" spans="1:12" x14ac:dyDescent="0.2">
      <c r="A73" s="275"/>
      <c r="L73" s="275"/>
    </row>
    <row r="74" spans="1:12" x14ac:dyDescent="0.2">
      <c r="A74" s="275"/>
      <c r="L74" s="275"/>
    </row>
    <row r="75" spans="1:12" x14ac:dyDescent="0.2">
      <c r="A75" s="275"/>
      <c r="L75" s="275"/>
    </row>
    <row r="76" spans="1:12" x14ac:dyDescent="0.2">
      <c r="A76" s="275"/>
      <c r="L76" s="275"/>
    </row>
    <row r="77" spans="1:12" x14ac:dyDescent="0.2">
      <c r="A77" s="275"/>
      <c r="L77" s="275"/>
    </row>
    <row r="78" spans="1:12" x14ac:dyDescent="0.2">
      <c r="A78" s="275"/>
      <c r="L78" s="275"/>
    </row>
    <row r="79" spans="1:12" x14ac:dyDescent="0.2">
      <c r="A79" s="275"/>
      <c r="L79" s="275"/>
    </row>
    <row r="80" spans="1:12" x14ac:dyDescent="0.2">
      <c r="A80" s="275"/>
      <c r="L80" s="275"/>
    </row>
    <row r="81" spans="1:12" x14ac:dyDescent="0.2">
      <c r="A81" s="275"/>
      <c r="L81" s="275"/>
    </row>
    <row r="82" spans="1:12" x14ac:dyDescent="0.2">
      <c r="A82" s="275"/>
      <c r="L82" s="275"/>
    </row>
    <row r="83" spans="1:12" x14ac:dyDescent="0.2">
      <c r="A83" s="275"/>
      <c r="L83" s="275"/>
    </row>
    <row r="84" spans="1:12" x14ac:dyDescent="0.2">
      <c r="A84" s="275"/>
      <c r="L84" s="275"/>
    </row>
    <row r="85" spans="1:12" x14ac:dyDescent="0.2">
      <c r="A85" s="275"/>
      <c r="L85" s="275"/>
    </row>
    <row r="86" spans="1:12" x14ac:dyDescent="0.2">
      <c r="A86" s="275"/>
      <c r="L86" s="275"/>
    </row>
    <row r="87" spans="1:12" x14ac:dyDescent="0.2">
      <c r="A87" s="275"/>
      <c r="L87" s="275"/>
    </row>
    <row r="88" spans="1:12" x14ac:dyDescent="0.2">
      <c r="A88" s="275"/>
      <c r="L88" s="275"/>
    </row>
    <row r="89" spans="1:12" x14ac:dyDescent="0.2">
      <c r="A89" s="275"/>
      <c r="L89" s="275"/>
    </row>
    <row r="90" spans="1:12" x14ac:dyDescent="0.2">
      <c r="A90" s="275"/>
      <c r="L90" s="275"/>
    </row>
    <row r="91" spans="1:12" x14ac:dyDescent="0.2">
      <c r="A91" s="275"/>
      <c r="L91" s="275"/>
    </row>
    <row r="92" spans="1:12" x14ac:dyDescent="0.2">
      <c r="A92" s="275"/>
      <c r="L92" s="275"/>
    </row>
    <row r="93" spans="1:12" x14ac:dyDescent="0.2">
      <c r="A93" s="275"/>
      <c r="L93" s="275"/>
    </row>
    <row r="94" spans="1:12" x14ac:dyDescent="0.2">
      <c r="A94" s="275"/>
      <c r="L94" s="275"/>
    </row>
    <row r="95" spans="1:12" x14ac:dyDescent="0.2">
      <c r="A95" s="275"/>
      <c r="L95" s="275"/>
    </row>
    <row r="96" spans="1:12" x14ac:dyDescent="0.2">
      <c r="A96" s="275"/>
      <c r="L96" s="275"/>
    </row>
    <row r="97" spans="1:12" x14ac:dyDescent="0.2">
      <c r="A97" s="275"/>
      <c r="L97" s="275"/>
    </row>
    <row r="98" spans="1:12" x14ac:dyDescent="0.2">
      <c r="A98" s="275"/>
      <c r="L98" s="275"/>
    </row>
    <row r="99" spans="1:12" x14ac:dyDescent="0.2">
      <c r="A99" s="275"/>
      <c r="L99" s="275"/>
    </row>
    <row r="100" spans="1:12" x14ac:dyDescent="0.2">
      <c r="A100" s="275"/>
      <c r="L100" s="275"/>
    </row>
    <row r="101" spans="1:12" x14ac:dyDescent="0.2">
      <c r="A101" s="275"/>
      <c r="L101" s="275"/>
    </row>
    <row r="102" spans="1:12" x14ac:dyDescent="0.2">
      <c r="A102" s="275"/>
      <c r="L102" s="275"/>
    </row>
    <row r="103" spans="1:12" x14ac:dyDescent="0.2">
      <c r="A103" s="275"/>
      <c r="L103" s="275"/>
    </row>
    <row r="104" spans="1:12" x14ac:dyDescent="0.2">
      <c r="A104" s="275"/>
      <c r="L104" s="275"/>
    </row>
    <row r="105" spans="1:12" x14ac:dyDescent="0.2">
      <c r="A105" s="275"/>
      <c r="L105" s="275"/>
    </row>
    <row r="106" spans="1:12" x14ac:dyDescent="0.2">
      <c r="A106" s="275"/>
      <c r="L106" s="275"/>
    </row>
    <row r="107" spans="1:12" x14ac:dyDescent="0.2">
      <c r="A107" s="275"/>
      <c r="L107" s="275"/>
    </row>
    <row r="108" spans="1:12" x14ac:dyDescent="0.2">
      <c r="A108" s="275"/>
      <c r="L108" s="275"/>
    </row>
    <row r="109" spans="1:12" x14ac:dyDescent="0.2">
      <c r="A109" s="275"/>
      <c r="L109" s="275"/>
    </row>
    <row r="110" spans="1:12" x14ac:dyDescent="0.2">
      <c r="A110" s="275"/>
      <c r="L110" s="275"/>
    </row>
    <row r="111" spans="1:12" x14ac:dyDescent="0.2">
      <c r="A111" s="275"/>
      <c r="L111" s="275"/>
    </row>
    <row r="112" spans="1:12" x14ac:dyDescent="0.2">
      <c r="A112" s="275"/>
      <c r="L112" s="275"/>
    </row>
    <row r="113" spans="1:12" x14ac:dyDescent="0.2">
      <c r="A113" s="275"/>
      <c r="L113" s="275"/>
    </row>
    <row r="114" spans="1:12" x14ac:dyDescent="0.2">
      <c r="A114" s="275"/>
      <c r="L114" s="275"/>
    </row>
    <row r="115" spans="1:12" x14ac:dyDescent="0.2">
      <c r="A115" s="275"/>
      <c r="L115" s="275"/>
    </row>
    <row r="116" spans="1:12" x14ac:dyDescent="0.2">
      <c r="A116" s="275"/>
      <c r="L116" s="275"/>
    </row>
    <row r="117" spans="1:12" x14ac:dyDescent="0.2">
      <c r="A117" s="275"/>
      <c r="L117" s="275"/>
    </row>
    <row r="118" spans="1:12" x14ac:dyDescent="0.2">
      <c r="A118" s="275"/>
      <c r="L118" s="275"/>
    </row>
    <row r="119" spans="1:12" x14ac:dyDescent="0.2">
      <c r="A119" s="275"/>
      <c r="L119" s="275"/>
    </row>
    <row r="120" spans="1:12" x14ac:dyDescent="0.2">
      <c r="A120" s="275"/>
      <c r="L120" s="275"/>
    </row>
    <row r="121" spans="1:12" x14ac:dyDescent="0.2">
      <c r="A121" s="275"/>
      <c r="L121" s="275"/>
    </row>
    <row r="122" spans="1:12" x14ac:dyDescent="0.2">
      <c r="A122" s="275"/>
      <c r="L122" s="275"/>
    </row>
    <row r="123" spans="1:12" x14ac:dyDescent="0.2">
      <c r="A123" s="275"/>
      <c r="L123" s="275"/>
    </row>
    <row r="124" spans="1:12" x14ac:dyDescent="0.2">
      <c r="A124" s="275"/>
      <c r="L124" s="275"/>
    </row>
    <row r="125" spans="1:12" x14ac:dyDescent="0.2">
      <c r="A125" s="275"/>
      <c r="L125" s="275"/>
    </row>
    <row r="126" spans="1:12" x14ac:dyDescent="0.2">
      <c r="A126" s="275"/>
      <c r="L126" s="275"/>
    </row>
    <row r="127" spans="1:12" x14ac:dyDescent="0.2">
      <c r="A127" s="275"/>
      <c r="L127" s="275"/>
    </row>
    <row r="128" spans="1:12" x14ac:dyDescent="0.2">
      <c r="A128" s="275"/>
      <c r="L128" s="275"/>
    </row>
    <row r="129" spans="1:12" x14ac:dyDescent="0.2">
      <c r="A129" s="275"/>
      <c r="L129" s="275"/>
    </row>
    <row r="130" spans="1:12" x14ac:dyDescent="0.2">
      <c r="A130" s="275"/>
      <c r="L130" s="275"/>
    </row>
    <row r="131" spans="1:12" x14ac:dyDescent="0.2">
      <c r="A131" s="275"/>
      <c r="L131" s="275"/>
    </row>
    <row r="132" spans="1:12" x14ac:dyDescent="0.2">
      <c r="A132" s="275"/>
      <c r="L132" s="275"/>
    </row>
    <row r="133" spans="1:12" x14ac:dyDescent="0.2">
      <c r="A133" s="275"/>
      <c r="L133" s="275"/>
    </row>
    <row r="134" spans="1:12" x14ac:dyDescent="0.2">
      <c r="A134" s="275"/>
      <c r="L134" s="275"/>
    </row>
    <row r="135" spans="1:12" x14ac:dyDescent="0.2">
      <c r="A135" s="275"/>
      <c r="L135" s="275"/>
    </row>
    <row r="136" spans="1:12" x14ac:dyDescent="0.2">
      <c r="A136" s="275"/>
      <c r="L136" s="275"/>
    </row>
    <row r="137" spans="1:12" x14ac:dyDescent="0.2">
      <c r="A137" s="275"/>
      <c r="L137" s="275"/>
    </row>
    <row r="138" spans="1:12" x14ac:dyDescent="0.2">
      <c r="A138" s="275"/>
      <c r="L138" s="275"/>
    </row>
    <row r="139" spans="1:12" x14ac:dyDescent="0.2">
      <c r="A139" s="275"/>
      <c r="L139" s="275"/>
    </row>
    <row r="140" spans="1:12" x14ac:dyDescent="0.2">
      <c r="A140" s="275"/>
      <c r="L140" s="275"/>
    </row>
    <row r="141" spans="1:12" x14ac:dyDescent="0.2">
      <c r="A141" s="275"/>
      <c r="L141" s="275"/>
    </row>
    <row r="142" spans="1:12" x14ac:dyDescent="0.2">
      <c r="A142" s="275"/>
      <c r="L142" s="275"/>
    </row>
    <row r="143" spans="1:12" x14ac:dyDescent="0.2">
      <c r="A143" s="275"/>
      <c r="L143" s="275"/>
    </row>
    <row r="144" spans="1:12" x14ac:dyDescent="0.2">
      <c r="A144" s="275"/>
      <c r="L144" s="275"/>
    </row>
    <row r="145" spans="1:12" x14ac:dyDescent="0.2">
      <c r="A145" s="275"/>
      <c r="L145" s="275"/>
    </row>
    <row r="146" spans="1:12" x14ac:dyDescent="0.2">
      <c r="A146" s="275"/>
      <c r="L146" s="275"/>
    </row>
    <row r="147" spans="1:12" x14ac:dyDescent="0.2">
      <c r="A147" s="275"/>
      <c r="L147" s="275"/>
    </row>
    <row r="148" spans="1:12" x14ac:dyDescent="0.2">
      <c r="A148" s="275"/>
      <c r="L148" s="275"/>
    </row>
    <row r="149" spans="1:12" x14ac:dyDescent="0.2">
      <c r="A149" s="275"/>
      <c r="L149" s="275"/>
    </row>
    <row r="150" spans="1:12" x14ac:dyDescent="0.2">
      <c r="A150" s="275"/>
      <c r="L150" s="275"/>
    </row>
    <row r="151" spans="1:12" x14ac:dyDescent="0.2">
      <c r="A151" s="275"/>
      <c r="L151" s="275"/>
    </row>
    <row r="152" spans="1:12" x14ac:dyDescent="0.2">
      <c r="A152" s="275"/>
      <c r="L152" s="275"/>
    </row>
    <row r="153" spans="1:12" x14ac:dyDescent="0.2">
      <c r="A153" s="275"/>
      <c r="L153" s="275"/>
    </row>
    <row r="154" spans="1:12" x14ac:dyDescent="0.2">
      <c r="A154" s="275"/>
      <c r="L154" s="275"/>
    </row>
    <row r="155" spans="1:12" x14ac:dyDescent="0.2">
      <c r="A155" s="275"/>
      <c r="L155" s="275"/>
    </row>
    <row r="156" spans="1:12" x14ac:dyDescent="0.2">
      <c r="A156" s="275"/>
      <c r="L156" s="275"/>
    </row>
    <row r="157" spans="1:12" x14ac:dyDescent="0.2">
      <c r="A157" s="275"/>
      <c r="L157" s="275"/>
    </row>
    <row r="158" spans="1:12" x14ac:dyDescent="0.2">
      <c r="A158" s="275"/>
      <c r="L158" s="275"/>
    </row>
    <row r="159" spans="1:12" x14ac:dyDescent="0.2">
      <c r="A159" s="275"/>
      <c r="L159" s="275"/>
    </row>
    <row r="160" spans="1:12" x14ac:dyDescent="0.2">
      <c r="A160" s="275"/>
      <c r="L160" s="275"/>
    </row>
    <row r="161" spans="1:12" x14ac:dyDescent="0.2">
      <c r="A161" s="275"/>
      <c r="L161" s="275"/>
    </row>
    <row r="162" spans="1:12" x14ac:dyDescent="0.2">
      <c r="A162" s="275"/>
      <c r="L162" s="275"/>
    </row>
    <row r="163" spans="1:12" x14ac:dyDescent="0.2">
      <c r="A163" s="275"/>
      <c r="L163" s="275"/>
    </row>
    <row r="164" spans="1:12" x14ac:dyDescent="0.2">
      <c r="A164" s="275"/>
      <c r="L164" s="275"/>
    </row>
    <row r="165" spans="1:12" x14ac:dyDescent="0.2">
      <c r="A165" s="275"/>
      <c r="L165" s="275"/>
    </row>
    <row r="166" spans="1:12" x14ac:dyDescent="0.2">
      <c r="A166" s="275"/>
      <c r="L166" s="275"/>
    </row>
    <row r="167" spans="1:12" x14ac:dyDescent="0.2">
      <c r="A167" s="275"/>
      <c r="L167" s="275"/>
    </row>
    <row r="168" spans="1:12" x14ac:dyDescent="0.2">
      <c r="A168" s="275"/>
      <c r="L168" s="275"/>
    </row>
    <row r="169" spans="1:12" x14ac:dyDescent="0.2">
      <c r="A169" s="275"/>
      <c r="L169" s="275"/>
    </row>
    <row r="170" spans="1:12" x14ac:dyDescent="0.2">
      <c r="A170" s="275"/>
      <c r="L170" s="275"/>
    </row>
    <row r="171" spans="1:12" x14ac:dyDescent="0.2">
      <c r="A171" s="275"/>
      <c r="L171" s="275"/>
    </row>
    <row r="172" spans="1:12" x14ac:dyDescent="0.2">
      <c r="A172" s="275"/>
      <c r="L172" s="275"/>
    </row>
  </sheetData>
  <sheetProtection password="93E8" sheet="1" objects="1" scenarios="1"/>
  <customSheetViews>
    <customSheetView guid="{22567D11-EBB8-4CE8-80E0-9D844DBA6A3C}" scale="85" showGridLines="0">
      <selection activeCell="N26" sqref="N26"/>
      <pageMargins left="0.75" right="0.75" top="1" bottom="1" header="0.5" footer="0.5"/>
      <pageSetup scale="77" orientation="portrait" r:id="rId1"/>
      <headerFooter alignWithMargins="0"/>
    </customSheetView>
    <customSheetView guid="{2AD44DDD-20C4-405B-8AAF-6409521CD900}" showGridLines="0">
      <selection activeCell="N26" sqref="N26"/>
      <pageMargins left="0.75" right="0.75" top="1" bottom="1" header="0.5" footer="0.5"/>
      <pageSetup scale="77" orientation="portrait" r:id="rId2"/>
      <headerFooter alignWithMargins="0"/>
    </customSheetView>
    <customSheetView guid="{018AB515-AB17-4172-9F06-1432D1C49B1F}" showPageBreaks="1" showGridLines="0" printArea="1" topLeftCell="A20">
      <selection activeCell="N26" sqref="N26"/>
      <pageMargins left="0.75" right="0.75" top="1" bottom="1" header="0.5" footer="0.5"/>
      <pageSetup scale="77" orientation="portrait" r:id="rId3"/>
      <headerFooter alignWithMargins="0"/>
    </customSheetView>
  </customSheetViews>
  <mergeCells count="20">
    <mergeCell ref="A14:L14"/>
    <mergeCell ref="A15:L15"/>
    <mergeCell ref="A16:L16"/>
    <mergeCell ref="A17:L17"/>
    <mergeCell ref="A19:C19"/>
    <mergeCell ref="D19:L19"/>
    <mergeCell ref="A32:C32"/>
    <mergeCell ref="D32:L32"/>
    <mergeCell ref="A20:C20"/>
    <mergeCell ref="D20:L20"/>
    <mergeCell ref="A21:C21"/>
    <mergeCell ref="D21:L21"/>
    <mergeCell ref="A31:C31"/>
    <mergeCell ref="D31:L31"/>
    <mergeCell ref="A25:C25"/>
    <mergeCell ref="D25:L25"/>
    <mergeCell ref="A26:C26"/>
    <mergeCell ref="D26:L26"/>
    <mergeCell ref="A27:C27"/>
    <mergeCell ref="D27:L27"/>
  </mergeCells>
  <pageMargins left="0.75" right="0.75" top="1" bottom="1" header="0.5" footer="0.5"/>
  <pageSetup scale="77" orientation="portrait"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9"/>
    <pageSetUpPr fitToPage="1"/>
  </sheetPr>
  <dimension ref="A2:L50"/>
  <sheetViews>
    <sheetView showGridLines="0" view="pageLayout" zoomScaleNormal="100" zoomScaleSheetLayoutView="100" workbookViewId="0">
      <selection activeCell="C2" sqref="C2:E2"/>
    </sheetView>
  </sheetViews>
  <sheetFormatPr defaultRowHeight="10.5" x14ac:dyDescent="0.15"/>
  <cols>
    <col min="1" max="1" width="3.7109375" style="61" customWidth="1"/>
    <col min="2" max="2" width="11.7109375" style="61" customWidth="1"/>
    <col min="3" max="3" width="3.7109375" style="61" customWidth="1"/>
    <col min="4" max="5" width="11.7109375" style="61" customWidth="1"/>
    <col min="6" max="7" width="3.7109375" style="61" customWidth="1"/>
    <col min="8" max="10" width="11.7109375" style="61" customWidth="1"/>
    <col min="11" max="11" width="3.7109375" style="61" customWidth="1"/>
    <col min="12" max="12" width="9.140625" style="61" hidden="1" customWidth="1"/>
    <col min="13" max="16384" width="9.140625" style="61"/>
  </cols>
  <sheetData>
    <row r="2" spans="1:11" ht="14.1" customHeight="1" x14ac:dyDescent="0.15">
      <c r="A2" s="183" t="s">
        <v>21</v>
      </c>
      <c r="B2" s="186"/>
      <c r="C2" s="864"/>
      <c r="D2" s="864"/>
      <c r="E2" s="864"/>
      <c r="F2" s="186"/>
      <c r="G2" s="183" t="s">
        <v>15</v>
      </c>
      <c r="H2" s="182"/>
      <c r="I2" s="865"/>
      <c r="J2" s="865"/>
      <c r="K2" s="865"/>
    </row>
    <row r="3" spans="1:11" ht="14.1" customHeight="1" x14ac:dyDescent="0.15">
      <c r="A3" s="183" t="s">
        <v>13</v>
      </c>
      <c r="B3" s="186"/>
      <c r="C3" s="867"/>
      <c r="D3" s="867"/>
      <c r="E3" s="867"/>
      <c r="F3" s="186"/>
      <c r="G3" s="182" t="s">
        <v>137</v>
      </c>
      <c r="H3" s="182"/>
      <c r="I3" s="866"/>
      <c r="J3" s="866"/>
      <c r="K3" s="866"/>
    </row>
    <row r="4" spans="1:11" ht="14.1" customHeight="1" x14ac:dyDescent="0.15">
      <c r="A4" s="183" t="s">
        <v>14</v>
      </c>
      <c r="B4" s="186"/>
      <c r="C4" s="867"/>
      <c r="D4" s="867"/>
      <c r="E4" s="867"/>
      <c r="F4" s="186"/>
      <c r="G4" s="182" t="s">
        <v>347</v>
      </c>
      <c r="H4" s="182"/>
      <c r="I4" s="864"/>
      <c r="J4" s="864"/>
      <c r="K4" s="864"/>
    </row>
    <row r="5" spans="1:11" ht="14.1" customHeight="1" x14ac:dyDescent="0.15">
      <c r="A5" s="185" t="s">
        <v>136</v>
      </c>
      <c r="B5" s="279"/>
      <c r="C5" s="873"/>
      <c r="D5" s="873"/>
      <c r="E5" s="873"/>
      <c r="F5" s="279"/>
      <c r="G5" s="183" t="s">
        <v>16</v>
      </c>
      <c r="H5" s="182"/>
      <c r="I5" s="867"/>
      <c r="J5" s="867"/>
      <c r="K5" s="867"/>
    </row>
    <row r="6" spans="1:11" ht="14.1" customHeight="1" x14ac:dyDescent="0.15">
      <c r="A6" s="183" t="s">
        <v>135</v>
      </c>
      <c r="B6" s="186"/>
      <c r="C6" s="867"/>
      <c r="D6" s="867"/>
      <c r="E6" s="867"/>
      <c r="F6" s="186"/>
      <c r="G6" s="183" t="s">
        <v>17</v>
      </c>
      <c r="H6" s="182"/>
      <c r="I6" s="867"/>
      <c r="J6" s="867"/>
      <c r="K6" s="867"/>
    </row>
    <row r="7" spans="1:11" ht="14.1" customHeight="1" x14ac:dyDescent="0.15">
      <c r="A7" s="182"/>
      <c r="B7" s="182"/>
      <c r="C7" s="182"/>
      <c r="D7" s="182"/>
      <c r="E7" s="182"/>
      <c r="F7" s="182"/>
      <c r="G7" s="280"/>
      <c r="H7" s="184"/>
      <c r="I7" s="184"/>
      <c r="J7" s="184"/>
      <c r="K7" s="182"/>
    </row>
    <row r="8" spans="1:11" ht="14.1" customHeight="1" x14ac:dyDescent="0.15">
      <c r="A8" s="182" t="s">
        <v>348</v>
      </c>
      <c r="B8" s="182"/>
      <c r="C8" s="182"/>
      <c r="D8" s="886"/>
      <c r="E8" s="886"/>
      <c r="F8" s="182"/>
      <c r="G8" s="281" t="s">
        <v>350</v>
      </c>
      <c r="H8" s="184"/>
      <c r="I8" s="184"/>
      <c r="J8" s="886"/>
      <c r="K8" s="886"/>
    </row>
    <row r="9" spans="1:11" ht="14.1" customHeight="1" x14ac:dyDescent="0.15">
      <c r="A9" s="182" t="s">
        <v>349</v>
      </c>
      <c r="B9" s="182"/>
      <c r="C9" s="182"/>
      <c r="D9" s="887"/>
      <c r="E9" s="887"/>
      <c r="F9" s="182"/>
      <c r="G9" s="281" t="s">
        <v>351</v>
      </c>
      <c r="H9" s="184"/>
      <c r="I9" s="184"/>
      <c r="J9" s="887"/>
      <c r="K9" s="887"/>
    </row>
    <row r="10" spans="1:11" ht="14.1" customHeight="1" x14ac:dyDescent="0.15">
      <c r="A10" s="182"/>
      <c r="B10" s="182"/>
      <c r="C10" s="182"/>
      <c r="D10" s="182"/>
      <c r="E10" s="182"/>
      <c r="F10" s="182"/>
      <c r="G10" s="280"/>
      <c r="H10" s="184"/>
      <c r="I10" s="184"/>
      <c r="J10" s="184"/>
      <c r="K10" s="182"/>
    </row>
    <row r="11" spans="1:11" ht="14.1" customHeight="1" thickBot="1" x14ac:dyDescent="0.2">
      <c r="A11" s="182"/>
      <c r="B11" s="182"/>
      <c r="C11" s="182"/>
      <c r="D11" s="182"/>
      <c r="E11" s="182"/>
      <c r="F11" s="182"/>
      <c r="G11" s="280"/>
      <c r="H11" s="184"/>
      <c r="I11" s="184"/>
      <c r="J11" s="184"/>
      <c r="K11" s="182"/>
    </row>
    <row r="12" spans="1:11" ht="14.1" customHeight="1" x14ac:dyDescent="0.15">
      <c r="A12" s="182"/>
      <c r="B12" s="880" t="s">
        <v>769</v>
      </c>
      <c r="C12" s="881"/>
      <c r="D12" s="881"/>
      <c r="E12" s="881"/>
      <c r="F12" s="881"/>
      <c r="G12" s="882"/>
      <c r="H12" s="747" t="s">
        <v>8</v>
      </c>
      <c r="I12" s="748" t="s">
        <v>5</v>
      </c>
      <c r="J12" s="749" t="s">
        <v>4</v>
      </c>
      <c r="K12" s="182"/>
    </row>
    <row r="13" spans="1:11" ht="15.75" thickBot="1" x14ac:dyDescent="0.2">
      <c r="A13" s="182"/>
      <c r="B13" s="883"/>
      <c r="C13" s="884"/>
      <c r="D13" s="884"/>
      <c r="E13" s="884"/>
      <c r="F13" s="884"/>
      <c r="G13" s="885"/>
      <c r="H13" s="744">
        <v>75</v>
      </c>
      <c r="I13" s="745">
        <v>100</v>
      </c>
      <c r="J13" s="746">
        <v>125</v>
      </c>
      <c r="K13" s="182"/>
    </row>
    <row r="14" spans="1:11" ht="14.1" customHeight="1" thickBot="1" x14ac:dyDescent="0.2">
      <c r="A14" s="182"/>
      <c r="B14" s="182"/>
      <c r="C14" s="182"/>
      <c r="D14" s="182"/>
      <c r="E14" s="182"/>
      <c r="F14" s="182"/>
      <c r="G14" s="184"/>
      <c r="H14" s="184"/>
      <c r="I14" s="184"/>
      <c r="J14" s="184"/>
      <c r="K14" s="182"/>
    </row>
    <row r="15" spans="1:11" ht="14.1" customHeight="1" x14ac:dyDescent="0.15">
      <c r="A15" s="182"/>
      <c r="B15" s="874" t="s">
        <v>325</v>
      </c>
      <c r="C15" s="875"/>
      <c r="D15" s="875"/>
      <c r="E15" s="875"/>
      <c r="F15" s="875"/>
      <c r="G15" s="875"/>
      <c r="H15" s="876"/>
      <c r="I15" s="868" t="s">
        <v>9</v>
      </c>
      <c r="J15" s="869"/>
      <c r="K15" s="182"/>
    </row>
    <row r="16" spans="1:11" ht="14.1" customHeight="1" thickBot="1" x14ac:dyDescent="0.2">
      <c r="A16" s="182"/>
      <c r="B16" s="877"/>
      <c r="C16" s="878"/>
      <c r="D16" s="878"/>
      <c r="E16" s="878"/>
      <c r="F16" s="878"/>
      <c r="G16" s="878"/>
      <c r="H16" s="879"/>
      <c r="I16" s="282" t="s">
        <v>1</v>
      </c>
      <c r="J16" s="283" t="s">
        <v>11</v>
      </c>
      <c r="K16" s="182"/>
    </row>
    <row r="17" spans="1:12" ht="14.1" customHeight="1" x14ac:dyDescent="0.15">
      <c r="A17" s="182"/>
      <c r="B17" s="284" t="str">
        <f>Worksheet!B3</f>
        <v>SITE PLANNING (SP)</v>
      </c>
      <c r="C17" s="285"/>
      <c r="D17" s="285"/>
      <c r="E17" s="285"/>
      <c r="F17" s="285"/>
      <c r="G17" s="285"/>
      <c r="H17" s="286"/>
      <c r="I17" s="287">
        <f>Worksheet!F37</f>
        <v>0</v>
      </c>
      <c r="J17" s="288">
        <f>Worksheet!G37</f>
        <v>0</v>
      </c>
      <c r="K17" s="182"/>
    </row>
    <row r="18" spans="1:12" ht="14.1" customHeight="1" x14ac:dyDescent="0.15">
      <c r="A18" s="182"/>
      <c r="B18" s="284" t="str">
        <f>Worksheet!B39</f>
        <v>CONSTRUCTION WASTE MANAGEMENT (CW)</v>
      </c>
      <c r="C18" s="285"/>
      <c r="D18" s="285"/>
      <c r="E18" s="285"/>
      <c r="F18" s="285"/>
      <c r="G18" s="285"/>
      <c r="H18" s="286"/>
      <c r="I18" s="289">
        <f>Worksheet!F51</f>
        <v>0</v>
      </c>
      <c r="J18" s="290">
        <f>Worksheet!G51</f>
        <v>0</v>
      </c>
      <c r="K18" s="182"/>
    </row>
    <row r="19" spans="1:12" ht="14.1" customHeight="1" x14ac:dyDescent="0.15">
      <c r="A19" s="182"/>
      <c r="B19" s="284" t="str">
        <f>Worksheet!B53</f>
        <v>RESOURCE EFFICIENCY (RE)</v>
      </c>
      <c r="C19" s="285"/>
      <c r="D19" s="285"/>
      <c r="E19" s="285"/>
      <c r="F19" s="285"/>
      <c r="G19" s="285"/>
      <c r="H19" s="286"/>
      <c r="I19" s="289">
        <f>Worksheet!F87</f>
        <v>0</v>
      </c>
      <c r="J19" s="290">
        <f>Worksheet!G87</f>
        <v>0</v>
      </c>
      <c r="K19" s="182"/>
    </row>
    <row r="20" spans="1:12" ht="14.1" customHeight="1" x14ac:dyDescent="0.15">
      <c r="A20" s="182"/>
      <c r="B20" s="291" t="str">
        <f>Worksheet!B89</f>
        <v>DURABILITY &amp; MOISTURE MANAGEMENT (DU)</v>
      </c>
      <c r="C20" s="292"/>
      <c r="D20" s="292"/>
      <c r="E20" s="292"/>
      <c r="F20" s="292"/>
      <c r="G20" s="292"/>
      <c r="H20" s="286"/>
      <c r="I20" s="289">
        <f>Worksheet!F133</f>
        <v>0</v>
      </c>
      <c r="J20" s="290">
        <f>Worksheet!G133</f>
        <v>0</v>
      </c>
      <c r="K20" s="182"/>
    </row>
    <row r="21" spans="1:12" ht="14.1" customHeight="1" x14ac:dyDescent="0.15">
      <c r="A21" s="182"/>
      <c r="B21" s="291" t="str">
        <f>Worksheet!B135</f>
        <v>INDOOR AIR QUALITY (IAQ)</v>
      </c>
      <c r="C21" s="292"/>
      <c r="D21" s="292"/>
      <c r="E21" s="292"/>
      <c r="F21" s="292"/>
      <c r="G21" s="292"/>
      <c r="H21" s="286"/>
      <c r="I21" s="289">
        <f>Worksheet!F177</f>
        <v>0</v>
      </c>
      <c r="J21" s="290">
        <f>Worksheet!G177</f>
        <v>0</v>
      </c>
      <c r="K21" s="182"/>
    </row>
    <row r="22" spans="1:12" ht="14.1" customHeight="1" x14ac:dyDescent="0.15">
      <c r="A22" s="182"/>
      <c r="B22" s="291" t="str">
        <f>Worksheet!B179</f>
        <v>HIGH PERFORMANCE BUILDING ENVELOPE (BE)</v>
      </c>
      <c r="C22" s="292"/>
      <c r="D22" s="292"/>
      <c r="E22" s="292"/>
      <c r="F22" s="292"/>
      <c r="G22" s="292"/>
      <c r="H22" s="286"/>
      <c r="I22" s="289">
        <f>Worksheet!F300</f>
        <v>0</v>
      </c>
      <c r="J22" s="290">
        <f>Worksheet!G300</f>
        <v>0</v>
      </c>
      <c r="K22" s="182"/>
    </row>
    <row r="23" spans="1:12" ht="14.1" customHeight="1" x14ac:dyDescent="0.15">
      <c r="A23" s="182"/>
      <c r="B23" s="291" t="str">
        <f>Worksheet!B302</f>
        <v>ENERGY EFFICIENT SYSTEMS (ES)</v>
      </c>
      <c r="C23" s="292"/>
      <c r="D23" s="292"/>
      <c r="E23" s="292"/>
      <c r="F23" s="292"/>
      <c r="G23" s="292"/>
      <c r="H23" s="286"/>
      <c r="I23" s="289">
        <f>Worksheet!F421</f>
        <v>0</v>
      </c>
      <c r="J23" s="290">
        <f>Worksheet!G421</f>
        <v>0</v>
      </c>
      <c r="K23" s="182"/>
    </row>
    <row r="24" spans="1:12" ht="14.1" customHeight="1" x14ac:dyDescent="0.15">
      <c r="A24" s="182"/>
      <c r="B24" s="291" t="str">
        <f>Worksheet!B423</f>
        <v>WATER EFFICIENCY (WE)</v>
      </c>
      <c r="C24" s="292"/>
      <c r="D24" s="292"/>
      <c r="E24" s="292"/>
      <c r="F24" s="292"/>
      <c r="G24" s="292"/>
      <c r="H24" s="286"/>
      <c r="I24" s="289">
        <f>Worksheet!F463</f>
        <v>0</v>
      </c>
      <c r="J24" s="290">
        <f>Worksheet!G463</f>
        <v>0</v>
      </c>
      <c r="K24" s="182"/>
    </row>
    <row r="25" spans="1:12" ht="14.1" customHeight="1" x14ac:dyDescent="0.15">
      <c r="A25" s="182"/>
      <c r="B25" s="291" t="str">
        <f>Worksheet!B465</f>
        <v>EDUCATION AND OPERATIONS (EO)</v>
      </c>
      <c r="C25" s="292"/>
      <c r="D25" s="292"/>
      <c r="E25" s="292"/>
      <c r="F25" s="292"/>
      <c r="G25" s="292"/>
      <c r="H25" s="286"/>
      <c r="I25" s="289">
        <f>Worksheet!F481</f>
        <v>0</v>
      </c>
      <c r="J25" s="290">
        <f>Worksheet!G481</f>
        <v>0</v>
      </c>
      <c r="K25" s="182"/>
    </row>
    <row r="26" spans="1:12" ht="14.1" customHeight="1" thickBot="1" x14ac:dyDescent="0.2">
      <c r="A26" s="182"/>
      <c r="B26" s="293" t="s">
        <v>710</v>
      </c>
      <c r="C26" s="294"/>
      <c r="D26" s="294"/>
      <c r="E26" s="294"/>
      <c r="F26" s="294"/>
      <c r="G26" s="294"/>
      <c r="H26" s="295"/>
      <c r="I26" s="296">
        <f>Innovation!F89</f>
        <v>0</v>
      </c>
      <c r="J26" s="297">
        <f>Innovation!G89</f>
        <v>0</v>
      </c>
      <c r="K26" s="182"/>
    </row>
    <row r="27" spans="1:12" ht="14.1" customHeight="1" thickBot="1" x14ac:dyDescent="0.2">
      <c r="A27" s="182"/>
      <c r="B27" s="298" t="s">
        <v>12</v>
      </c>
      <c r="C27" s="299"/>
      <c r="D27" s="299"/>
      <c r="E27" s="299"/>
      <c r="F27" s="299"/>
      <c r="G27" s="299"/>
      <c r="H27" s="300"/>
      <c r="I27" s="301">
        <f>SUM(I17:I26)</f>
        <v>0</v>
      </c>
      <c r="J27" s="302">
        <f>SUM(J17:J26)</f>
        <v>0</v>
      </c>
      <c r="K27" s="182"/>
    </row>
    <row r="28" spans="1:12" ht="14.1" customHeight="1" thickBot="1" x14ac:dyDescent="0.2">
      <c r="A28" s="182"/>
      <c r="B28" s="182"/>
      <c r="C28" s="182"/>
      <c r="D28" s="182"/>
      <c r="E28" s="182"/>
      <c r="F28" s="182"/>
      <c r="G28" s="303"/>
      <c r="H28" s="303"/>
      <c r="I28" s="303"/>
      <c r="J28" s="184"/>
      <c r="K28" s="182"/>
    </row>
    <row r="29" spans="1:12" ht="14.1" customHeight="1" thickBot="1" x14ac:dyDescent="0.2">
      <c r="A29" s="182"/>
      <c r="B29" s="182"/>
      <c r="C29" s="182"/>
      <c r="D29" s="182"/>
      <c r="E29" s="182"/>
      <c r="F29" s="182"/>
      <c r="G29" s="303"/>
      <c r="H29" s="304" t="s">
        <v>326</v>
      </c>
      <c r="I29" s="871"/>
      <c r="J29" s="872"/>
      <c r="K29" s="182"/>
      <c r="L29" s="61" t="s">
        <v>8</v>
      </c>
    </row>
    <row r="30" spans="1:12" ht="14.1" customHeight="1" x14ac:dyDescent="0.15">
      <c r="A30" s="182"/>
      <c r="B30" s="182"/>
      <c r="C30" s="182"/>
      <c r="D30" s="182"/>
      <c r="E30" s="182"/>
      <c r="F30" s="182"/>
      <c r="G30" s="303"/>
      <c r="H30" s="303"/>
      <c r="I30" s="303"/>
      <c r="J30" s="184"/>
      <c r="K30" s="182"/>
      <c r="L30" s="61" t="s">
        <v>5</v>
      </c>
    </row>
    <row r="31" spans="1:12" ht="26.25" customHeight="1" x14ac:dyDescent="0.15">
      <c r="A31" s="870" t="s">
        <v>504</v>
      </c>
      <c r="B31" s="870"/>
      <c r="C31" s="870"/>
      <c r="D31" s="870"/>
      <c r="E31" s="870"/>
      <c r="F31" s="870"/>
      <c r="G31" s="870"/>
      <c r="H31" s="870"/>
      <c r="I31" s="870"/>
      <c r="J31" s="870"/>
      <c r="K31" s="182"/>
      <c r="L31" s="61" t="s">
        <v>4</v>
      </c>
    </row>
    <row r="32" spans="1:12" ht="36" customHeight="1" x14ac:dyDescent="0.15">
      <c r="A32" s="305"/>
      <c r="B32" s="305"/>
      <c r="C32" s="305"/>
      <c r="D32" s="305"/>
      <c r="E32" s="305"/>
      <c r="F32" s="306"/>
      <c r="G32" s="279"/>
      <c r="H32" s="307"/>
      <c r="I32" s="307"/>
      <c r="J32" s="307"/>
      <c r="K32" s="308"/>
    </row>
    <row r="33" spans="1:11" x14ac:dyDescent="0.15">
      <c r="A33" s="309" t="s">
        <v>18</v>
      </c>
      <c r="B33" s="309"/>
      <c r="C33" s="186"/>
      <c r="D33" s="186"/>
      <c r="E33" s="186"/>
      <c r="F33" s="186"/>
      <c r="G33" s="279"/>
      <c r="H33" s="182" t="s">
        <v>19</v>
      </c>
      <c r="I33" s="182"/>
      <c r="J33" s="182"/>
      <c r="K33" s="182"/>
    </row>
    <row r="34" spans="1:11" x14ac:dyDescent="0.15">
      <c r="A34" s="186"/>
      <c r="B34" s="186"/>
      <c r="C34" s="186"/>
      <c r="D34" s="186"/>
      <c r="E34" s="186"/>
      <c r="F34" s="186"/>
      <c r="G34" s="306"/>
      <c r="H34" s="182"/>
      <c r="I34" s="182"/>
      <c r="J34" s="182"/>
      <c r="K34" s="182"/>
    </row>
    <row r="35" spans="1:11" ht="36" customHeight="1" x14ac:dyDescent="0.15">
      <c r="A35" s="305"/>
      <c r="B35" s="305"/>
      <c r="C35" s="305"/>
      <c r="D35" s="305"/>
      <c r="E35" s="305"/>
      <c r="F35" s="306"/>
      <c r="G35" s="279"/>
      <c r="H35" s="307"/>
      <c r="I35" s="307"/>
      <c r="J35" s="307"/>
      <c r="K35" s="307"/>
    </row>
    <row r="36" spans="1:11" x14ac:dyDescent="0.15">
      <c r="A36" s="183" t="s">
        <v>20</v>
      </c>
      <c r="B36" s="310"/>
      <c r="C36" s="310"/>
      <c r="D36" s="310"/>
      <c r="E36" s="310"/>
      <c r="F36" s="310"/>
      <c r="G36" s="186"/>
      <c r="H36" s="182" t="s">
        <v>19</v>
      </c>
      <c r="I36" s="182"/>
      <c r="J36" s="182"/>
      <c r="K36" s="182"/>
    </row>
    <row r="37" spans="1:11" x14ac:dyDescent="0.15">
      <c r="A37" s="311"/>
      <c r="B37" s="311"/>
      <c r="C37" s="311"/>
      <c r="D37" s="311"/>
      <c r="E37" s="311"/>
      <c r="F37" s="311"/>
      <c r="G37" s="311"/>
    </row>
    <row r="38" spans="1:11" x14ac:dyDescent="0.15">
      <c r="A38" s="134"/>
      <c r="B38" s="312"/>
      <c r="C38" s="312"/>
      <c r="D38" s="312"/>
      <c r="E38" s="312"/>
      <c r="F38" s="312"/>
      <c r="G38" s="312"/>
      <c r="H38" s="134"/>
      <c r="I38" s="134"/>
      <c r="J38" s="134"/>
    </row>
    <row r="39" spans="1:11" x14ac:dyDescent="0.15">
      <c r="A39" s="313"/>
      <c r="B39" s="312"/>
      <c r="C39" s="312"/>
      <c r="D39" s="312"/>
      <c r="E39" s="312"/>
      <c r="F39" s="312"/>
      <c r="G39" s="312"/>
      <c r="H39" s="134"/>
      <c r="I39" s="134"/>
      <c r="J39" s="134"/>
    </row>
    <row r="40" spans="1:11" x14ac:dyDescent="0.15">
      <c r="A40" s="313"/>
      <c r="B40" s="314"/>
      <c r="C40" s="314"/>
      <c r="D40" s="314"/>
      <c r="E40" s="314"/>
      <c r="F40" s="314"/>
      <c r="G40" s="314"/>
      <c r="H40" s="134"/>
      <c r="I40" s="134"/>
      <c r="J40" s="134"/>
    </row>
    <row r="41" spans="1:11" x14ac:dyDescent="0.15">
      <c r="A41" s="149"/>
      <c r="B41" s="314"/>
      <c r="C41" s="314"/>
      <c r="D41" s="314"/>
      <c r="E41" s="314"/>
      <c r="F41" s="314"/>
      <c r="G41" s="314"/>
      <c r="H41" s="314"/>
      <c r="I41" s="134"/>
      <c r="J41" s="134"/>
    </row>
    <row r="42" spans="1:11" x14ac:dyDescent="0.15">
      <c r="A42" s="134"/>
      <c r="B42" s="134"/>
      <c r="C42" s="134"/>
      <c r="D42" s="134"/>
      <c r="E42" s="134"/>
      <c r="F42" s="134"/>
      <c r="G42" s="134"/>
      <c r="H42" s="134"/>
      <c r="I42" s="134"/>
      <c r="J42" s="134"/>
    </row>
    <row r="43" spans="1:11" x14ac:dyDescent="0.15">
      <c r="A43" s="134"/>
      <c r="B43" s="134"/>
      <c r="C43" s="134"/>
      <c r="D43" s="134"/>
      <c r="E43" s="134"/>
      <c r="F43" s="134"/>
      <c r="G43" s="134"/>
      <c r="H43" s="134"/>
      <c r="I43" s="134"/>
      <c r="J43" s="134"/>
    </row>
    <row r="44" spans="1:11" x14ac:dyDescent="0.15">
      <c r="G44" s="134"/>
    </row>
    <row r="45" spans="1:11" x14ac:dyDescent="0.15">
      <c r="G45" s="134"/>
    </row>
    <row r="46" spans="1:11" x14ac:dyDescent="0.15">
      <c r="G46" s="134"/>
    </row>
    <row r="47" spans="1:11" x14ac:dyDescent="0.15">
      <c r="G47" s="134"/>
    </row>
    <row r="48" spans="1:11" x14ac:dyDescent="0.15">
      <c r="G48" s="134"/>
    </row>
    <row r="49" spans="7:7" x14ac:dyDescent="0.15">
      <c r="G49" s="134"/>
    </row>
    <row r="50" spans="7:7" x14ac:dyDescent="0.15">
      <c r="G50" s="134"/>
    </row>
  </sheetData>
  <sheetProtection password="93E8" sheet="1" objects="1" scenarios="1" selectLockedCells="1"/>
  <customSheetViews>
    <customSheetView guid="{22567D11-EBB8-4CE8-80E0-9D844DBA6A3C}" showPageBreaks="1" showGridLines="0" fitToPage="1" printArea="1" hiddenColumns="1" view="pageLayout">
      <selection activeCell="I29" sqref="I29:J29"/>
      <pageMargins left="0.7" right="0.7" top="2.5" bottom="0.75" header="0.3" footer="0.3"/>
      <printOptions horizontalCentered="1"/>
      <pageSetup scale="97" orientation="portrait" r:id="rId1"/>
      <headerFooter>
        <oddHeader xml:space="preserve">&amp;C&amp;G
Worksheet- All Climate Zones  </oddHeader>
        <oddFooter>&amp;L&amp;"-,Regular"&amp;9v.2014&amp;C&amp;"-,Regular"&amp;9EarthCraft House &amp;R&amp;"-,Regular"&amp;9&amp;P of &amp;N</oddFooter>
      </headerFooter>
    </customSheetView>
    <customSheetView guid="{2AD44DDD-20C4-405B-8AAF-6409521CD900}" showGridLines="0" fitToPage="1" hiddenColumns="1" topLeftCell="A8">
      <selection activeCell="K13" sqref="K13"/>
      <pageMargins left="0.7" right="0.7" top="2.5" bottom="0.75" header="0.3" footer="0.3"/>
      <printOptions horizontalCentered="1"/>
      <pageSetup scale="96" orientation="portrait" r:id="rId2"/>
      <headerFooter>
        <oddHeader xml:space="preserve">&amp;C&amp;G
Worksheet- All Climate Zones  </oddHeader>
        <oddFooter>&amp;L&amp;"-,Regular"&amp;9v.2014.04.01&amp;C&amp;"-,Regular"&amp;9EarthCraft House 2014&amp;R&amp;"-,Regular"&amp;9&amp;P of &amp;N</oddFooter>
      </headerFooter>
    </customSheetView>
    <customSheetView guid="{E4E10649-538C-4491-887B-F31EC76C45E5}" showPageBreaks="1" fitToPage="1">
      <selection activeCell="L19" sqref="L19"/>
      <pageMargins left="0.7" right="0.7" top="2.5" bottom="0.75" header="0.3" footer="0.3"/>
      <printOptions horizontalCentered="1"/>
      <pageSetup orientation="portrait" r:id="rId3"/>
      <headerFooter>
        <oddHeader>&amp;C&amp;G
Climate Zone 3 Worksheet</oddHeader>
      </headerFooter>
    </customSheetView>
    <customSheetView guid="{68EEACCF-81F3-4F65-9A07-3AC941C93613}" showPageBreaks="1" fitToPage="1">
      <selection activeCell="L19" sqref="L19"/>
      <pageMargins left="0.7" right="0.7" top="2.5" bottom="0.75" header="0.3" footer="0.3"/>
      <printOptions horizontalCentered="1"/>
      <pageSetup orientation="portrait" r:id="rId4"/>
      <headerFooter>
        <oddHeader>&amp;C&amp;G
Climate Zone 3 Worksheet</oddHeader>
      </headerFooter>
    </customSheetView>
    <customSheetView guid="{018AB515-AB17-4172-9F06-1432D1C49B1F}" showPageBreaks="1" showGridLines="0" fitToPage="1" printArea="1" hiddenColumns="1">
      <selection activeCell="P13" sqref="P13"/>
      <pageMargins left="0.7" right="0.7" top="2.5" bottom="0.75" header="0.3" footer="0.3"/>
      <printOptions horizontalCentered="1"/>
      <pageSetup scale="97" orientation="portrait" r:id="rId5"/>
      <headerFooter>
        <oddHeader xml:space="preserve">&amp;C&amp;G
Worksheet- All Climate Zones  </oddHeader>
        <oddFooter>&amp;L&amp;"-,Regular"&amp;9v.2014.04.01&amp;C&amp;"-,Regular"&amp;9EarthCraft House 2014&amp;R&amp;"-,Regular"&amp;9&amp;P of &amp;N</oddFooter>
      </headerFooter>
    </customSheetView>
  </customSheetViews>
  <mergeCells count="19">
    <mergeCell ref="I15:J15"/>
    <mergeCell ref="A31:J31"/>
    <mergeCell ref="I29:J29"/>
    <mergeCell ref="C3:E3"/>
    <mergeCell ref="C4:E4"/>
    <mergeCell ref="C5:E5"/>
    <mergeCell ref="C6:E6"/>
    <mergeCell ref="B15:H16"/>
    <mergeCell ref="B12:G13"/>
    <mergeCell ref="J8:K8"/>
    <mergeCell ref="J9:K9"/>
    <mergeCell ref="D8:E8"/>
    <mergeCell ref="D9:E9"/>
    <mergeCell ref="I6:K6"/>
    <mergeCell ref="C2:E2"/>
    <mergeCell ref="I2:K2"/>
    <mergeCell ref="I3:K3"/>
    <mergeCell ref="I4:K4"/>
    <mergeCell ref="I5:K5"/>
  </mergeCells>
  <conditionalFormatting sqref="I12:J13">
    <cfRule type="expression" dxfId="1329" priority="3">
      <formula>$I$29=$L$29</formula>
    </cfRule>
  </conditionalFormatting>
  <conditionalFormatting sqref="H12:H13 J12:J13">
    <cfRule type="expression" dxfId="1328" priority="2">
      <formula>$I$29=$L$30</formula>
    </cfRule>
  </conditionalFormatting>
  <conditionalFormatting sqref="H12:I13">
    <cfRule type="expression" dxfId="1327" priority="1">
      <formula>$I$29=$L$31</formula>
    </cfRule>
  </conditionalFormatting>
  <dataValidations disablePrompts="1" count="1">
    <dataValidation type="list" showInputMessage="1" showErrorMessage="1" sqref="I29">
      <formula1>$L$28:$L$31</formula1>
    </dataValidation>
  </dataValidations>
  <printOptions horizontalCentered="1"/>
  <pageMargins left="0.7" right="0.7" top="2.5" bottom="0.75" header="0.3" footer="0.3"/>
  <pageSetup orientation="portrait" r:id="rId6"/>
  <headerFooter>
    <oddHeader xml:space="preserve">&amp;C&amp;G
Worksheet-All Climate Zones  </oddHeader>
    <oddFooter>&amp;L&amp;"-,Regular"&amp;9Last Update: April 30, 2015&amp;C&amp;"-,Regular"&amp;9EarthCraft House&amp;R&amp;"-,Regular"&amp;9&amp;P of &amp;N</oddFooter>
  </headerFooter>
  <legacyDrawingHF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0" tint="-0.499984740745262"/>
    <pageSetUpPr fitToPage="1"/>
  </sheetPr>
  <dimension ref="A1:O483"/>
  <sheetViews>
    <sheetView showGridLines="0" topLeftCell="A459" zoomScaleNormal="100" zoomScaleSheetLayoutView="85" zoomScalePageLayoutView="85" workbookViewId="0">
      <selection activeCell="H7" sqref="H7"/>
    </sheetView>
  </sheetViews>
  <sheetFormatPr defaultRowHeight="14.1" customHeight="1" outlineLevelRow="1" x14ac:dyDescent="0.25"/>
  <cols>
    <col min="1" max="1" width="3.140625" style="444" customWidth="1"/>
    <col min="2" max="2" width="10.7109375" style="77" customWidth="1"/>
    <col min="3" max="3" width="4.42578125" style="77" customWidth="1"/>
    <col min="4" max="4" width="77.7109375" style="153" customWidth="1"/>
    <col min="5" max="5" width="5.7109375" style="78" customWidth="1"/>
    <col min="6" max="6" width="6.85546875" style="78" customWidth="1"/>
    <col min="7" max="7" width="6.140625" style="78" customWidth="1"/>
    <col min="8" max="8" width="77.28515625" style="154" customWidth="1"/>
    <col min="9" max="9" width="2.7109375" style="153" customWidth="1"/>
    <col min="10" max="10" width="27" style="153" hidden="1" customWidth="1"/>
    <col min="11" max="11" width="30.140625" style="153" customWidth="1"/>
    <col min="12" max="12" width="9.140625" style="153" hidden="1" customWidth="1"/>
    <col min="13" max="16384" width="9.140625" style="153"/>
  </cols>
  <sheetData>
    <row r="1" spans="1:12" ht="15" customHeight="1" thickBot="1" x14ac:dyDescent="0.3">
      <c r="B1" s="5" t="str">
        <f>IF('Cover Sheet'!C2="","",'Cover Sheet'!C2)</f>
        <v/>
      </c>
      <c r="L1" s="153" t="s">
        <v>764</v>
      </c>
    </row>
    <row r="2" spans="1:12" s="2" customFormat="1" ht="18" customHeight="1" thickBot="1" x14ac:dyDescent="0.3">
      <c r="A2" s="441"/>
      <c r="B2" s="5" t="str">
        <f>IF('Cover Sheet'!I2="","",'Cover Sheet'!I2)</f>
        <v/>
      </c>
      <c r="C2" s="10"/>
      <c r="E2" s="100" t="s">
        <v>0</v>
      </c>
      <c r="F2" s="101" t="s">
        <v>1</v>
      </c>
      <c r="G2" s="102" t="s">
        <v>303</v>
      </c>
      <c r="H2" s="102" t="s">
        <v>454</v>
      </c>
      <c r="J2" s="787" t="s">
        <v>762</v>
      </c>
      <c r="L2" s="757" t="s">
        <v>712</v>
      </c>
    </row>
    <row r="3" spans="1:12" s="502" customFormat="1" ht="26.45" customHeight="1" x14ac:dyDescent="0.25">
      <c r="B3" s="740" t="s">
        <v>45</v>
      </c>
      <c r="C3" s="490"/>
      <c r="D3" s="500"/>
      <c r="E3" s="489"/>
      <c r="F3" s="489"/>
      <c r="G3" s="501"/>
      <c r="H3" s="501"/>
      <c r="J3" s="783"/>
      <c r="L3" s="757" t="s">
        <v>711</v>
      </c>
    </row>
    <row r="4" spans="1:12" s="502" customFormat="1" ht="26.45" customHeight="1" outlineLevel="1" x14ac:dyDescent="0.25">
      <c r="B4" s="499" t="s">
        <v>180</v>
      </c>
      <c r="C4" s="492"/>
      <c r="D4" s="553"/>
      <c r="E4" s="491"/>
      <c r="F4" s="491"/>
      <c r="G4" s="491"/>
      <c r="H4" s="550"/>
      <c r="J4" s="783"/>
      <c r="L4" s="757" t="s">
        <v>718</v>
      </c>
    </row>
    <row r="5" spans="1:12" ht="14.1" customHeight="1" outlineLevel="1" x14ac:dyDescent="0.25">
      <c r="B5" s="536" t="s">
        <v>613</v>
      </c>
      <c r="C5" s="537"/>
      <c r="D5" s="537"/>
      <c r="E5" s="537"/>
      <c r="F5" s="537"/>
      <c r="G5" s="537"/>
      <c r="H5" s="535"/>
      <c r="J5" s="784"/>
      <c r="L5" s="757" t="s">
        <v>717</v>
      </c>
    </row>
    <row r="6" spans="1:12" ht="14.1" customHeight="1" outlineLevel="1" x14ac:dyDescent="0.2">
      <c r="B6" s="450">
        <v>1</v>
      </c>
      <c r="C6" s="414" t="s">
        <v>844</v>
      </c>
      <c r="D6" s="408"/>
      <c r="E6" s="913" t="s">
        <v>38</v>
      </c>
      <c r="F6" s="914"/>
      <c r="G6" s="915"/>
      <c r="H6" s="538"/>
      <c r="J6" s="784" t="s">
        <v>713</v>
      </c>
      <c r="L6" s="757" t="s">
        <v>713</v>
      </c>
    </row>
    <row r="7" spans="1:12" ht="14.1" customHeight="1" outlineLevel="1" x14ac:dyDescent="0.25">
      <c r="B7" s="451"/>
      <c r="C7" s="442">
        <v>1</v>
      </c>
      <c r="D7" s="1" t="s">
        <v>236</v>
      </c>
      <c r="E7" s="335">
        <v>1</v>
      </c>
      <c r="F7" s="485"/>
      <c r="G7" s="412"/>
      <c r="H7" s="539"/>
      <c r="J7" s="784" t="s">
        <v>713</v>
      </c>
      <c r="L7" s="757" t="s">
        <v>715</v>
      </c>
    </row>
    <row r="8" spans="1:12" ht="14.1" customHeight="1" outlineLevel="1" x14ac:dyDescent="0.25">
      <c r="B8" s="448"/>
      <c r="C8" s="443">
        <v>2</v>
      </c>
      <c r="D8" s="483" t="s">
        <v>237</v>
      </c>
      <c r="E8" s="335">
        <v>2</v>
      </c>
      <c r="F8" s="485"/>
      <c r="G8" s="412"/>
      <c r="H8" s="540"/>
      <c r="J8" s="784" t="s">
        <v>713</v>
      </c>
      <c r="L8" s="757" t="s">
        <v>716</v>
      </c>
    </row>
    <row r="9" spans="1:12" ht="14.1" customHeight="1" outlineLevel="1" x14ac:dyDescent="0.2">
      <c r="B9" s="449">
        <f>B6+0.1</f>
        <v>1.1000000000000001</v>
      </c>
      <c r="C9" s="925" t="s">
        <v>537</v>
      </c>
      <c r="D9" s="926"/>
      <c r="E9" s="335">
        <v>1</v>
      </c>
      <c r="F9" s="412"/>
      <c r="G9" s="412"/>
      <c r="H9" s="541"/>
      <c r="J9" s="784" t="s">
        <v>713</v>
      </c>
      <c r="L9" s="757" t="s">
        <v>714</v>
      </c>
    </row>
    <row r="10" spans="1:12" s="88" customFormat="1" ht="26.45" customHeight="1" outlineLevel="1" x14ac:dyDescent="0.25">
      <c r="A10" s="474"/>
      <c r="B10" s="484">
        <f>B9+0.1</f>
        <v>1.2000000000000002</v>
      </c>
      <c r="C10" s="946" t="s">
        <v>719</v>
      </c>
      <c r="D10" s="946"/>
      <c r="E10" s="335">
        <v>1</v>
      </c>
      <c r="F10" s="412"/>
      <c r="G10" s="412"/>
      <c r="H10" s="542"/>
      <c r="J10" s="784" t="s">
        <v>713</v>
      </c>
      <c r="L10" s="153"/>
    </row>
    <row r="11" spans="1:12" s="444" customFormat="1" ht="26.45" customHeight="1" outlineLevel="1" x14ac:dyDescent="0.25">
      <c r="B11" s="499" t="s">
        <v>121</v>
      </c>
      <c r="C11" s="482"/>
      <c r="D11" s="475"/>
      <c r="E11" s="476"/>
      <c r="F11" s="476"/>
      <c r="G11" s="476"/>
      <c r="H11" s="532"/>
      <c r="J11" s="784"/>
      <c r="L11" s="153"/>
    </row>
    <row r="12" spans="1:12" ht="14.1" customHeight="1" outlineLevel="1" x14ac:dyDescent="0.25">
      <c r="B12" s="536" t="s">
        <v>613</v>
      </c>
      <c r="C12" s="537"/>
      <c r="D12" s="537"/>
      <c r="E12" s="537"/>
      <c r="F12" s="537"/>
      <c r="G12" s="537"/>
      <c r="H12" s="535"/>
      <c r="J12" s="784"/>
    </row>
    <row r="13" spans="1:12" ht="14.1" customHeight="1" outlineLevel="1" x14ac:dyDescent="0.2">
      <c r="B13" s="451">
        <v>2</v>
      </c>
      <c r="C13" s="1" t="s">
        <v>845</v>
      </c>
      <c r="D13" s="1"/>
      <c r="E13" s="913" t="s">
        <v>38</v>
      </c>
      <c r="F13" s="914"/>
      <c r="G13" s="915"/>
      <c r="H13" s="538"/>
      <c r="J13" s="784" t="s">
        <v>713</v>
      </c>
      <c r="L13" s="88"/>
    </row>
    <row r="14" spans="1:12" ht="14.1" customHeight="1" outlineLevel="1" x14ac:dyDescent="0.25">
      <c r="B14" s="452"/>
      <c r="C14" s="442">
        <v>1</v>
      </c>
      <c r="D14" s="1" t="s">
        <v>214</v>
      </c>
      <c r="E14" s="335">
        <v>3</v>
      </c>
      <c r="F14" s="485"/>
      <c r="G14" s="488"/>
      <c r="H14" s="539"/>
      <c r="J14" s="784" t="s">
        <v>713</v>
      </c>
      <c r="L14" s="444"/>
    </row>
    <row r="15" spans="1:12" ht="14.1" customHeight="1" outlineLevel="1" x14ac:dyDescent="0.25">
      <c r="B15" s="452"/>
      <c r="C15" s="442">
        <v>2</v>
      </c>
      <c r="D15" s="1" t="s">
        <v>215</v>
      </c>
      <c r="E15" s="335">
        <v>4</v>
      </c>
      <c r="F15" s="485"/>
      <c r="G15" s="488"/>
      <c r="H15" s="539"/>
      <c r="J15" s="784" t="s">
        <v>713</v>
      </c>
    </row>
    <row r="16" spans="1:12" ht="14.1" customHeight="1" outlineLevel="1" x14ac:dyDescent="0.25">
      <c r="B16" s="452"/>
      <c r="C16" s="442">
        <v>3</v>
      </c>
      <c r="D16" s="1" t="s">
        <v>301</v>
      </c>
      <c r="E16" s="335">
        <v>2</v>
      </c>
      <c r="F16" s="485"/>
      <c r="G16" s="488"/>
      <c r="H16" s="539"/>
      <c r="J16" s="784" t="s">
        <v>713</v>
      </c>
    </row>
    <row r="17" spans="2:12" ht="14.1" customHeight="1" outlineLevel="1" x14ac:dyDescent="0.25">
      <c r="B17" s="452"/>
      <c r="C17" s="442">
        <v>4</v>
      </c>
      <c r="D17" s="409" t="s">
        <v>235</v>
      </c>
      <c r="E17" s="335">
        <v>2</v>
      </c>
      <c r="F17" s="485"/>
      <c r="G17" s="488"/>
      <c r="H17" s="539"/>
      <c r="J17" s="784" t="s">
        <v>713</v>
      </c>
    </row>
    <row r="18" spans="2:12" ht="14.1" customHeight="1" outlineLevel="1" x14ac:dyDescent="0.25">
      <c r="B18" s="453"/>
      <c r="C18" s="443">
        <v>5</v>
      </c>
      <c r="D18" s="4" t="s">
        <v>216</v>
      </c>
      <c r="E18" s="335">
        <v>4</v>
      </c>
      <c r="F18" s="485"/>
      <c r="G18" s="488"/>
      <c r="H18" s="539"/>
      <c r="J18" s="784" t="s">
        <v>713</v>
      </c>
    </row>
    <row r="19" spans="2:12" ht="14.1" customHeight="1" outlineLevel="1" x14ac:dyDescent="0.2">
      <c r="B19" s="450">
        <f>B13+0.1</f>
        <v>2.1</v>
      </c>
      <c r="C19" s="414" t="s">
        <v>846</v>
      </c>
      <c r="D19" s="415"/>
      <c r="E19" s="951" t="s">
        <v>37</v>
      </c>
      <c r="F19" s="952"/>
      <c r="G19" s="953"/>
      <c r="H19" s="538"/>
      <c r="J19" s="784" t="s">
        <v>713</v>
      </c>
    </row>
    <row r="20" spans="2:12" ht="14.1" customHeight="1" outlineLevel="1" x14ac:dyDescent="0.25">
      <c r="B20" s="451"/>
      <c r="C20" s="442" t="s">
        <v>24</v>
      </c>
      <c r="D20" s="147" t="s">
        <v>328</v>
      </c>
      <c r="E20" s="335">
        <v>2</v>
      </c>
      <c r="F20" s="942"/>
      <c r="G20" s="916"/>
      <c r="H20" s="540"/>
      <c r="J20" s="784" t="s">
        <v>713</v>
      </c>
    </row>
    <row r="21" spans="2:12" ht="14.1" customHeight="1" outlineLevel="1" x14ac:dyDescent="0.25">
      <c r="B21" s="448"/>
      <c r="C21" s="442" t="s">
        <v>817</v>
      </c>
      <c r="D21" s="148" t="s">
        <v>329</v>
      </c>
      <c r="E21" s="335">
        <v>5</v>
      </c>
      <c r="F21" s="943"/>
      <c r="G21" s="917"/>
      <c r="H21" s="540"/>
      <c r="J21" s="784" t="s">
        <v>713</v>
      </c>
    </row>
    <row r="22" spans="2:12" s="502" customFormat="1" ht="26.45" customHeight="1" outlineLevel="1" x14ac:dyDescent="0.25">
      <c r="B22" s="499" t="s">
        <v>122</v>
      </c>
      <c r="C22" s="492"/>
      <c r="D22" s="553"/>
      <c r="E22" s="491"/>
      <c r="F22" s="491"/>
      <c r="G22" s="491"/>
      <c r="H22" s="550"/>
      <c r="J22" s="783"/>
      <c r="L22" s="153"/>
    </row>
    <row r="23" spans="2:12" ht="14.1" customHeight="1" outlineLevel="1" x14ac:dyDescent="0.25">
      <c r="B23" s="480" t="s">
        <v>607</v>
      </c>
      <c r="C23" s="481"/>
      <c r="D23" s="468"/>
      <c r="E23" s="469"/>
      <c r="F23" s="469"/>
      <c r="G23" s="469"/>
      <c r="H23" s="533"/>
      <c r="J23" s="784"/>
    </row>
    <row r="24" spans="2:12" ht="14.1" customHeight="1" outlineLevel="1" x14ac:dyDescent="0.25">
      <c r="B24" s="449">
        <v>3</v>
      </c>
      <c r="C24" s="911" t="s">
        <v>538</v>
      </c>
      <c r="D24" s="912"/>
      <c r="E24" s="335" t="s">
        <v>10</v>
      </c>
      <c r="F24" s="485" t="s">
        <v>10</v>
      </c>
      <c r="G24" s="412"/>
      <c r="H24" s="540"/>
      <c r="J24" s="784" t="s">
        <v>715</v>
      </c>
    </row>
    <row r="25" spans="2:12" ht="14.1" customHeight="1" outlineLevel="1" x14ac:dyDescent="0.25">
      <c r="B25" s="450">
        <f>B24+0.1</f>
        <v>3.1</v>
      </c>
      <c r="C25" s="937" t="s">
        <v>275</v>
      </c>
      <c r="D25" s="954"/>
      <c r="E25" s="344" t="s">
        <v>10</v>
      </c>
      <c r="F25" s="485" t="s">
        <v>10</v>
      </c>
      <c r="G25" s="410"/>
      <c r="H25" s="540"/>
      <c r="J25" s="784" t="s">
        <v>713</v>
      </c>
      <c r="L25" s="502"/>
    </row>
    <row r="26" spans="2:12" ht="14.1" customHeight="1" outlineLevel="1" x14ac:dyDescent="0.25">
      <c r="B26" s="449">
        <f>B25+0.1</f>
        <v>3.2</v>
      </c>
      <c r="C26" s="888" t="s">
        <v>539</v>
      </c>
      <c r="D26" s="930"/>
      <c r="E26" s="335" t="s">
        <v>10</v>
      </c>
      <c r="F26" s="485" t="s">
        <v>10</v>
      </c>
      <c r="G26" s="412"/>
      <c r="H26" s="540"/>
      <c r="J26" s="784" t="s">
        <v>713</v>
      </c>
    </row>
    <row r="27" spans="2:12" ht="14.1" customHeight="1" outlineLevel="1" x14ac:dyDescent="0.25">
      <c r="B27" s="450">
        <f>B26+0.1</f>
        <v>3.3000000000000003</v>
      </c>
      <c r="C27" s="949" t="s">
        <v>126</v>
      </c>
      <c r="D27" s="950"/>
      <c r="E27" s="335" t="s">
        <v>10</v>
      </c>
      <c r="F27" s="485" t="s">
        <v>10</v>
      </c>
      <c r="G27" s="488"/>
      <c r="H27" s="540"/>
      <c r="J27" s="784" t="s">
        <v>714</v>
      </c>
    </row>
    <row r="28" spans="2:12" ht="14.1" customHeight="1" outlineLevel="1" x14ac:dyDescent="0.25">
      <c r="B28" s="536" t="s">
        <v>613</v>
      </c>
      <c r="C28" s="537"/>
      <c r="D28" s="537"/>
      <c r="E28" s="537"/>
      <c r="F28" s="537"/>
      <c r="G28" s="537"/>
      <c r="H28" s="543"/>
      <c r="J28" s="784"/>
    </row>
    <row r="29" spans="2:12" ht="14.1" customHeight="1" outlineLevel="1" x14ac:dyDescent="0.25">
      <c r="B29" s="449">
        <f>B27+0.1</f>
        <v>3.4000000000000004</v>
      </c>
      <c r="C29" s="4" t="s">
        <v>540</v>
      </c>
      <c r="D29" s="4"/>
      <c r="E29" s="335">
        <v>3</v>
      </c>
      <c r="F29" s="485"/>
      <c r="G29" s="413"/>
      <c r="H29" s="539"/>
      <c r="J29" s="784" t="s">
        <v>715</v>
      </c>
    </row>
    <row r="30" spans="2:12" ht="14.1" customHeight="1" outlineLevel="1" x14ac:dyDescent="0.25">
      <c r="B30" s="451">
        <f>B29+0.1</f>
        <v>3.5000000000000004</v>
      </c>
      <c r="C30" s="941" t="s">
        <v>222</v>
      </c>
      <c r="D30" s="941"/>
      <c r="E30" s="335">
        <v>2</v>
      </c>
      <c r="F30" s="485"/>
      <c r="G30" s="413"/>
      <c r="H30" s="539"/>
      <c r="J30" s="784" t="s">
        <v>715</v>
      </c>
    </row>
    <row r="31" spans="2:12" ht="14.1" customHeight="1" outlineLevel="1" x14ac:dyDescent="0.25">
      <c r="B31" s="449">
        <f>B30+0.1</f>
        <v>3.6000000000000005</v>
      </c>
      <c r="C31" s="4" t="s">
        <v>3</v>
      </c>
      <c r="D31" s="4"/>
      <c r="E31" s="335">
        <v>1</v>
      </c>
      <c r="F31" s="485"/>
      <c r="G31" s="413"/>
      <c r="H31" s="540"/>
      <c r="J31" s="784" t="s">
        <v>714</v>
      </c>
    </row>
    <row r="32" spans="2:12" ht="14.1" customHeight="1" outlineLevel="1" x14ac:dyDescent="0.25">
      <c r="B32" s="451">
        <f>B31+0.1</f>
        <v>3.7000000000000006</v>
      </c>
      <c r="C32" s="411" t="s">
        <v>2</v>
      </c>
      <c r="D32" s="411"/>
      <c r="E32" s="335">
        <v>1</v>
      </c>
      <c r="F32" s="485"/>
      <c r="G32" s="412"/>
      <c r="H32" s="540"/>
      <c r="J32" s="784" t="s">
        <v>713</v>
      </c>
    </row>
    <row r="33" spans="1:12" ht="14.1" customHeight="1" outlineLevel="1" x14ac:dyDescent="0.25">
      <c r="B33" s="449">
        <f>B32+0.1</f>
        <v>3.8000000000000007</v>
      </c>
      <c r="C33" s="411" t="s">
        <v>125</v>
      </c>
      <c r="D33" s="411"/>
      <c r="E33" s="335">
        <v>2</v>
      </c>
      <c r="F33" s="485"/>
      <c r="G33" s="412"/>
      <c r="H33" s="540"/>
      <c r="J33" s="784" t="s">
        <v>714</v>
      </c>
    </row>
    <row r="34" spans="1:12" ht="14.1" customHeight="1" outlineLevel="1" x14ac:dyDescent="0.25">
      <c r="B34" s="449">
        <f>B33+0.1</f>
        <v>3.9000000000000008</v>
      </c>
      <c r="C34" s="888" t="s">
        <v>589</v>
      </c>
      <c r="D34" s="930"/>
      <c r="E34" s="335">
        <v>2</v>
      </c>
      <c r="F34" s="485"/>
      <c r="G34" s="412"/>
      <c r="H34" s="540"/>
      <c r="J34" s="784" t="s">
        <v>714</v>
      </c>
    </row>
    <row r="35" spans="1:12" ht="14.1" customHeight="1" outlineLevel="1" x14ac:dyDescent="0.25">
      <c r="B35" s="453">
        <f>3.1</f>
        <v>3.1</v>
      </c>
      <c r="C35" s="947" t="s">
        <v>58</v>
      </c>
      <c r="D35" s="948"/>
      <c r="E35" s="335">
        <v>2</v>
      </c>
      <c r="F35" s="485"/>
      <c r="G35" s="412"/>
      <c r="H35" s="544"/>
      <c r="J35" s="784" t="s">
        <v>714</v>
      </c>
    </row>
    <row r="36" spans="1:12" ht="14.1" customHeight="1" outlineLevel="1" x14ac:dyDescent="0.25">
      <c r="B36" s="463" t="s">
        <v>599</v>
      </c>
      <c r="C36" s="980" t="s">
        <v>361</v>
      </c>
      <c r="D36" s="980"/>
      <c r="E36" s="335">
        <v>5</v>
      </c>
      <c r="F36" s="485"/>
      <c r="G36" s="498"/>
      <c r="H36" s="540"/>
      <c r="J36" s="784" t="s">
        <v>713</v>
      </c>
    </row>
    <row r="37" spans="1:12" ht="14.1" customHeight="1" thickBot="1" x14ac:dyDescent="0.25">
      <c r="B37" s="944" t="s">
        <v>751</v>
      </c>
      <c r="C37" s="945"/>
      <c r="D37" s="945"/>
      <c r="E37" s="477"/>
      <c r="F37" s="477">
        <f>SUM(F6:F36)</f>
        <v>0</v>
      </c>
      <c r="G37" s="479">
        <f>SUMIF(G6:G36,"Y",F6:F36)</f>
        <v>0</v>
      </c>
      <c r="H37" s="545"/>
      <c r="J37" s="784"/>
    </row>
    <row r="38" spans="1:12" s="97" customFormat="1" ht="20.100000000000001" customHeight="1" x14ac:dyDescent="0.25">
      <c r="A38" s="445"/>
      <c r="B38" s="511"/>
      <c r="C38" s="512"/>
      <c r="D38" s="513"/>
      <c r="E38" s="514"/>
      <c r="F38" s="514"/>
      <c r="G38" s="514"/>
      <c r="H38" s="515"/>
      <c r="J38" s="784"/>
      <c r="L38" s="153"/>
    </row>
    <row r="39" spans="1:12" s="97" customFormat="1" ht="26.45" customHeight="1" x14ac:dyDescent="0.25">
      <c r="A39" s="445"/>
      <c r="B39" s="739" t="s">
        <v>46</v>
      </c>
      <c r="C39" s="612"/>
      <c r="D39" s="612"/>
      <c r="E39" s="613"/>
      <c r="F39" s="612"/>
      <c r="G39" s="614"/>
      <c r="H39" s="615"/>
      <c r="J39" s="784"/>
      <c r="L39" s="153"/>
    </row>
    <row r="40" spans="1:12" ht="14.1" customHeight="1" outlineLevel="1" x14ac:dyDescent="0.25">
      <c r="B40" s="591" t="s">
        <v>607</v>
      </c>
      <c r="C40" s="581"/>
      <c r="D40" s="468"/>
      <c r="E40" s="592"/>
      <c r="F40" s="592"/>
      <c r="G40" s="493"/>
      <c r="H40" s="533"/>
      <c r="J40" s="784"/>
    </row>
    <row r="41" spans="1:12" ht="14.1" customHeight="1" outlineLevel="1" x14ac:dyDescent="0.25">
      <c r="B41" s="17">
        <v>1</v>
      </c>
      <c r="C41" s="937" t="s">
        <v>276</v>
      </c>
      <c r="D41" s="937"/>
      <c r="E41" s="335" t="s">
        <v>10</v>
      </c>
      <c r="F41" s="485" t="s">
        <v>10</v>
      </c>
      <c r="G41" s="434"/>
      <c r="H41" s="540"/>
      <c r="J41" s="784" t="s">
        <v>715</v>
      </c>
      <c r="L41" s="97"/>
    </row>
    <row r="42" spans="1:12" ht="14.1" customHeight="1" outlineLevel="1" x14ac:dyDescent="0.25">
      <c r="B42" s="17">
        <f>B41+0.1</f>
        <v>1.1000000000000001</v>
      </c>
      <c r="C42" s="937" t="s">
        <v>720</v>
      </c>
      <c r="D42" s="937"/>
      <c r="E42" s="335" t="s">
        <v>10</v>
      </c>
      <c r="F42" s="485" t="s">
        <v>10</v>
      </c>
      <c r="G42" s="434"/>
      <c r="H42" s="540"/>
      <c r="J42" s="784" t="s">
        <v>716</v>
      </c>
      <c r="L42" s="97"/>
    </row>
    <row r="43" spans="1:12" ht="14.1" customHeight="1" outlineLevel="1" x14ac:dyDescent="0.25">
      <c r="B43" s="596" t="s">
        <v>613</v>
      </c>
      <c r="C43" s="579"/>
      <c r="D43" s="579"/>
      <c r="E43" s="597"/>
      <c r="F43" s="579"/>
      <c r="G43" s="597"/>
      <c r="H43" s="543"/>
      <c r="J43" s="784"/>
    </row>
    <row r="44" spans="1:12" ht="26.45" customHeight="1" outlineLevel="1" x14ac:dyDescent="0.25">
      <c r="B44" s="17">
        <f>B42+0.1</f>
        <v>1.2000000000000002</v>
      </c>
      <c r="C44" s="888" t="s">
        <v>182</v>
      </c>
      <c r="D44" s="888"/>
      <c r="E44" s="335">
        <v>2</v>
      </c>
      <c r="F44" s="485"/>
      <c r="G44" s="488"/>
      <c r="H44" s="540"/>
      <c r="J44" s="784" t="s">
        <v>715</v>
      </c>
    </row>
    <row r="45" spans="1:12" ht="14.1" customHeight="1" outlineLevel="1" x14ac:dyDescent="0.2">
      <c r="B45" s="55">
        <f>B44+0.1</f>
        <v>1.3000000000000003</v>
      </c>
      <c r="C45" s="810" t="s">
        <v>830</v>
      </c>
      <c r="D45" s="810"/>
      <c r="E45" s="889" t="s">
        <v>38</v>
      </c>
      <c r="F45" s="890"/>
      <c r="G45" s="891"/>
      <c r="H45" s="538"/>
      <c r="J45" s="784" t="s">
        <v>715</v>
      </c>
    </row>
    <row r="46" spans="1:12" ht="14.1" customHeight="1" outlineLevel="1" x14ac:dyDescent="0.25">
      <c r="B46" s="18"/>
      <c r="C46" s="442">
        <v>1</v>
      </c>
      <c r="D46" s="1" t="s">
        <v>31</v>
      </c>
      <c r="E46" s="335">
        <v>2</v>
      </c>
      <c r="F46" s="485"/>
      <c r="G46" s="488"/>
      <c r="H46" s="540"/>
      <c r="J46" s="784" t="s">
        <v>715</v>
      </c>
    </row>
    <row r="47" spans="1:12" ht="14.1" customHeight="1" outlineLevel="1" x14ac:dyDescent="0.25">
      <c r="B47" s="18"/>
      <c r="C47" s="442">
        <f>C46+1</f>
        <v>2</v>
      </c>
      <c r="D47" s="1" t="s">
        <v>32</v>
      </c>
      <c r="E47" s="335">
        <v>2</v>
      </c>
      <c r="F47" s="485"/>
      <c r="G47" s="488"/>
      <c r="H47" s="540"/>
      <c r="J47" s="784" t="s">
        <v>715</v>
      </c>
    </row>
    <row r="48" spans="1:12" ht="14.1" customHeight="1" outlineLevel="1" x14ac:dyDescent="0.25">
      <c r="B48" s="18"/>
      <c r="C48" s="442">
        <f>C47+1</f>
        <v>3</v>
      </c>
      <c r="D48" s="1" t="s">
        <v>33</v>
      </c>
      <c r="E48" s="335">
        <v>2</v>
      </c>
      <c r="F48" s="485"/>
      <c r="G48" s="488"/>
      <c r="H48" s="540"/>
      <c r="J48" s="784" t="s">
        <v>715</v>
      </c>
    </row>
    <row r="49" spans="1:12" ht="14.1" customHeight="1" outlineLevel="1" x14ac:dyDescent="0.25">
      <c r="B49" s="18"/>
      <c r="C49" s="442">
        <f>C48+1</f>
        <v>4</v>
      </c>
      <c r="D49" s="1" t="s">
        <v>34</v>
      </c>
      <c r="E49" s="335">
        <v>3</v>
      </c>
      <c r="F49" s="485"/>
      <c r="G49" s="488"/>
      <c r="H49" s="540"/>
      <c r="J49" s="784" t="s">
        <v>715</v>
      </c>
    </row>
    <row r="50" spans="1:12" ht="14.1" customHeight="1" outlineLevel="1" x14ac:dyDescent="0.25">
      <c r="B50" s="18"/>
      <c r="C50" s="442">
        <f>C49+1</f>
        <v>5</v>
      </c>
      <c r="D50" s="1" t="s">
        <v>541</v>
      </c>
      <c r="E50" s="335">
        <v>1</v>
      </c>
      <c r="F50" s="485"/>
      <c r="G50" s="488"/>
      <c r="H50" s="540"/>
      <c r="J50" s="784" t="s">
        <v>715</v>
      </c>
    </row>
    <row r="51" spans="1:12" ht="14.1" customHeight="1" x14ac:dyDescent="0.2">
      <c r="B51" s="939" t="s">
        <v>752</v>
      </c>
      <c r="C51" s="940"/>
      <c r="D51" s="940"/>
      <c r="E51" s="598"/>
      <c r="F51" s="616">
        <f>SUM(F41:F50)</f>
        <v>0</v>
      </c>
      <c r="G51" s="617">
        <f>SUMIF(G41:G50,"Y",F41:F50)</f>
        <v>0</v>
      </c>
      <c r="H51" s="618"/>
      <c r="J51" s="784"/>
    </row>
    <row r="52" spans="1:12" ht="20.100000000000001" customHeight="1" x14ac:dyDescent="0.25">
      <c r="B52" s="516"/>
      <c r="C52" s="506"/>
      <c r="D52" s="507"/>
      <c r="E52" s="508"/>
      <c r="F52" s="508"/>
      <c r="G52" s="508"/>
      <c r="H52" s="509"/>
      <c r="J52" s="784"/>
    </row>
    <row r="53" spans="1:12" s="97" customFormat="1" ht="26.45" customHeight="1" x14ac:dyDescent="0.25">
      <c r="A53" s="445"/>
      <c r="B53" s="739" t="s">
        <v>52</v>
      </c>
      <c r="C53" s="612"/>
      <c r="D53" s="612"/>
      <c r="E53" s="613"/>
      <c r="F53" s="612"/>
      <c r="G53" s="614"/>
      <c r="H53" s="615"/>
      <c r="J53" s="784"/>
      <c r="L53" s="153"/>
    </row>
    <row r="54" spans="1:12" s="502" customFormat="1" ht="26.45" customHeight="1" outlineLevel="1" x14ac:dyDescent="0.25">
      <c r="B54" s="499" t="s">
        <v>179</v>
      </c>
      <c r="C54" s="492"/>
      <c r="D54" s="553"/>
      <c r="E54" s="491"/>
      <c r="F54" s="491"/>
      <c r="G54" s="491"/>
      <c r="H54" s="550"/>
      <c r="J54" s="783"/>
      <c r="L54" s="153"/>
    </row>
    <row r="55" spans="1:12" ht="14.1" customHeight="1" outlineLevel="1" x14ac:dyDescent="0.25">
      <c r="B55" s="591" t="s">
        <v>607</v>
      </c>
      <c r="C55" s="581"/>
      <c r="D55" s="468"/>
      <c r="E55" s="592"/>
      <c r="F55" s="592"/>
      <c r="G55" s="493"/>
      <c r="H55" s="533"/>
      <c r="J55" s="784"/>
    </row>
    <row r="56" spans="1:12" ht="14.1" customHeight="1" outlineLevel="1" x14ac:dyDescent="0.25">
      <c r="B56" s="454">
        <v>1</v>
      </c>
      <c r="C56" s="888" t="s">
        <v>391</v>
      </c>
      <c r="D56" s="888"/>
      <c r="E56" s="146" t="s">
        <v>10</v>
      </c>
      <c r="F56" s="609" t="s">
        <v>10</v>
      </c>
      <c r="G56" s="217"/>
      <c r="H56" s="540"/>
      <c r="J56" s="784" t="s">
        <v>712</v>
      </c>
      <c r="L56" s="97"/>
    </row>
    <row r="57" spans="1:12" ht="14.1" customHeight="1" outlineLevel="1" x14ac:dyDescent="0.25">
      <c r="B57" s="594" t="s">
        <v>579</v>
      </c>
      <c r="C57" s="583"/>
      <c r="D57" s="583"/>
      <c r="E57" s="595"/>
      <c r="F57" s="583"/>
      <c r="G57" s="486"/>
      <c r="H57" s="531"/>
      <c r="J57" s="784"/>
      <c r="L57" s="502"/>
    </row>
    <row r="58" spans="1:12" s="97" customFormat="1" ht="14.1" customHeight="1" outlineLevel="1" x14ac:dyDescent="0.2">
      <c r="A58" s="445"/>
      <c r="B58" s="336">
        <f>B56+0.1</f>
        <v>1.1000000000000001</v>
      </c>
      <c r="C58" s="431" t="s">
        <v>847</v>
      </c>
      <c r="D58" s="80"/>
      <c r="E58" s="913" t="s">
        <v>38</v>
      </c>
      <c r="F58" s="914"/>
      <c r="G58" s="915"/>
      <c r="H58" s="538"/>
      <c r="J58" s="784" t="s">
        <v>712</v>
      </c>
      <c r="L58" s="153"/>
    </row>
    <row r="59" spans="1:12" ht="14.1" customHeight="1" outlineLevel="1" x14ac:dyDescent="0.25">
      <c r="B59" s="218"/>
      <c r="C59" s="442">
        <v>1</v>
      </c>
      <c r="D59" s="1" t="s">
        <v>127</v>
      </c>
      <c r="E59" s="335">
        <v>2</v>
      </c>
      <c r="F59" s="485"/>
      <c r="G59" s="434"/>
      <c r="H59" s="619"/>
      <c r="J59" s="784" t="s">
        <v>712</v>
      </c>
    </row>
    <row r="60" spans="1:12" ht="14.1" customHeight="1" outlineLevel="1" x14ac:dyDescent="0.25">
      <c r="B60" s="219"/>
      <c r="C60" s="443">
        <f>C59+1</f>
        <v>2</v>
      </c>
      <c r="D60" s="4" t="s">
        <v>128</v>
      </c>
      <c r="E60" s="335">
        <v>3</v>
      </c>
      <c r="F60" s="485"/>
      <c r="G60" s="434"/>
      <c r="H60" s="619"/>
      <c r="J60" s="784" t="s">
        <v>712</v>
      </c>
    </row>
    <row r="61" spans="1:12" ht="14.1" customHeight="1" outlineLevel="1" x14ac:dyDescent="0.25">
      <c r="B61" s="596" t="s">
        <v>614</v>
      </c>
      <c r="C61" s="579"/>
      <c r="D61" s="579"/>
      <c r="E61" s="597"/>
      <c r="F61" s="579"/>
      <c r="G61" s="597"/>
      <c r="H61" s="543"/>
      <c r="J61" s="784"/>
      <c r="L61" s="97"/>
    </row>
    <row r="62" spans="1:12" ht="14.1" customHeight="1" outlineLevel="1" x14ac:dyDescent="0.2">
      <c r="B62" s="454" t="s">
        <v>651</v>
      </c>
      <c r="C62" s="423" t="s">
        <v>542</v>
      </c>
      <c r="D62" s="93"/>
      <c r="E62" s="335">
        <v>2</v>
      </c>
      <c r="F62" s="422"/>
      <c r="G62" s="429"/>
      <c r="H62" s="541"/>
      <c r="J62" s="784" t="s">
        <v>712</v>
      </c>
    </row>
    <row r="63" spans="1:12" ht="14.1" customHeight="1" outlineLevel="1" x14ac:dyDescent="0.2">
      <c r="B63" s="562" t="s">
        <v>652</v>
      </c>
      <c r="C63" s="1" t="s">
        <v>848</v>
      </c>
      <c r="D63" s="444"/>
      <c r="E63" s="913" t="s">
        <v>37</v>
      </c>
      <c r="F63" s="914"/>
      <c r="G63" s="915"/>
      <c r="H63" s="538"/>
      <c r="J63" s="784" t="s">
        <v>712</v>
      </c>
    </row>
    <row r="64" spans="1:12" ht="14.1" customHeight="1" outlineLevel="1" x14ac:dyDescent="0.25">
      <c r="B64" s="218"/>
      <c r="C64" s="442" t="s">
        <v>24</v>
      </c>
      <c r="D64" s="1" t="s">
        <v>227</v>
      </c>
      <c r="E64" s="335">
        <v>3</v>
      </c>
      <c r="F64" s="916"/>
      <c r="G64" s="916"/>
      <c r="H64" s="620"/>
      <c r="J64" s="784" t="s">
        <v>712</v>
      </c>
    </row>
    <row r="65" spans="1:12" ht="14.1" customHeight="1" outlineLevel="1" x14ac:dyDescent="0.25">
      <c r="B65" s="219"/>
      <c r="C65" s="443" t="s">
        <v>817</v>
      </c>
      <c r="D65" s="4" t="s">
        <v>228</v>
      </c>
      <c r="E65" s="335">
        <v>1</v>
      </c>
      <c r="F65" s="917"/>
      <c r="G65" s="917"/>
      <c r="H65" s="620"/>
      <c r="J65" s="784" t="s">
        <v>712</v>
      </c>
    </row>
    <row r="66" spans="1:12" ht="14.1" customHeight="1" outlineLevel="1" x14ac:dyDescent="0.2">
      <c r="B66" s="454" t="s">
        <v>653</v>
      </c>
      <c r="C66" s="423" t="s">
        <v>543</v>
      </c>
      <c r="D66" s="424"/>
      <c r="E66" s="335">
        <v>2</v>
      </c>
      <c r="F66" s="485"/>
      <c r="G66" s="421"/>
      <c r="H66" s="541"/>
      <c r="J66" s="784" t="s">
        <v>712</v>
      </c>
    </row>
    <row r="67" spans="1:12" ht="14.1" customHeight="1" outlineLevel="1" x14ac:dyDescent="0.25">
      <c r="B67" s="556" t="s">
        <v>654</v>
      </c>
      <c r="C67" s="925" t="s">
        <v>544</v>
      </c>
      <c r="D67" s="926"/>
      <c r="E67" s="335">
        <v>3</v>
      </c>
      <c r="F67" s="485"/>
      <c r="G67" s="434"/>
      <c r="H67" s="621"/>
      <c r="J67" s="784" t="s">
        <v>712</v>
      </c>
    </row>
    <row r="68" spans="1:12" ht="14.1" customHeight="1" outlineLevel="1" x14ac:dyDescent="0.25">
      <c r="B68" s="557" t="s">
        <v>655</v>
      </c>
      <c r="C68" s="603" t="s">
        <v>201</v>
      </c>
      <c r="D68" s="337"/>
      <c r="E68" s="335">
        <v>1</v>
      </c>
      <c r="F68" s="485"/>
      <c r="G68" s="434"/>
      <c r="H68" s="620"/>
      <c r="J68" s="784" t="s">
        <v>712</v>
      </c>
    </row>
    <row r="69" spans="1:12" ht="14.1" customHeight="1" outlineLevel="1" x14ac:dyDescent="0.25">
      <c r="B69" s="454" t="s">
        <v>656</v>
      </c>
      <c r="C69" s="955" t="s">
        <v>578</v>
      </c>
      <c r="D69" s="956"/>
      <c r="E69" s="335">
        <v>4</v>
      </c>
      <c r="F69" s="485"/>
      <c r="G69" s="434"/>
      <c r="H69" s="620"/>
      <c r="J69" s="784" t="s">
        <v>712</v>
      </c>
    </row>
    <row r="70" spans="1:12" s="502" customFormat="1" ht="26.45" customHeight="1" outlineLevel="1" x14ac:dyDescent="0.25">
      <c r="B70" s="499" t="s">
        <v>96</v>
      </c>
      <c r="C70" s="492"/>
      <c r="D70" s="492"/>
      <c r="E70" s="491"/>
      <c r="F70" s="492"/>
      <c r="G70" s="491"/>
      <c r="H70" s="550"/>
      <c r="J70" s="784"/>
      <c r="L70" s="153"/>
    </row>
    <row r="71" spans="1:12" ht="14.1" customHeight="1" outlineLevel="1" x14ac:dyDescent="0.25">
      <c r="B71" s="596" t="s">
        <v>613</v>
      </c>
      <c r="C71" s="579"/>
      <c r="D71" s="579"/>
      <c r="E71" s="597"/>
      <c r="F71" s="579"/>
      <c r="G71" s="597"/>
      <c r="H71" s="543"/>
      <c r="J71" s="784"/>
    </row>
    <row r="72" spans="1:12" ht="26.45" customHeight="1" outlineLevel="1" x14ac:dyDescent="0.2">
      <c r="B72" s="336">
        <f>2</f>
        <v>2</v>
      </c>
      <c r="C72" s="888" t="s">
        <v>721</v>
      </c>
      <c r="D72" s="930"/>
      <c r="E72" s="335">
        <v>2</v>
      </c>
      <c r="F72" s="485"/>
      <c r="G72" s="434"/>
      <c r="H72" s="541"/>
      <c r="J72" s="784" t="s">
        <v>712</v>
      </c>
    </row>
    <row r="73" spans="1:12" ht="14.1" customHeight="1" outlineLevel="1" x14ac:dyDescent="0.25">
      <c r="B73" s="336">
        <f>B72+0.1</f>
        <v>2.1</v>
      </c>
      <c r="C73" s="431" t="s">
        <v>229</v>
      </c>
      <c r="D73" s="1"/>
      <c r="E73" s="335">
        <v>1</v>
      </c>
      <c r="F73" s="485"/>
      <c r="G73" s="421"/>
      <c r="H73" s="620"/>
      <c r="J73" s="784" t="s">
        <v>712</v>
      </c>
      <c r="L73" s="502"/>
    </row>
    <row r="74" spans="1:12" ht="14.1" customHeight="1" outlineLevel="1" x14ac:dyDescent="0.2">
      <c r="B74" s="336">
        <f>B73+0.1</f>
        <v>2.2000000000000002</v>
      </c>
      <c r="C74" s="921" t="s">
        <v>849</v>
      </c>
      <c r="D74" s="921"/>
      <c r="E74" s="889" t="s">
        <v>38</v>
      </c>
      <c r="F74" s="890"/>
      <c r="G74" s="891"/>
      <c r="H74" s="538"/>
      <c r="J74" s="784" t="s">
        <v>712</v>
      </c>
    </row>
    <row r="75" spans="1:12" ht="14.1" customHeight="1" outlineLevel="1" x14ac:dyDescent="0.25">
      <c r="B75" s="19"/>
      <c r="C75" s="442">
        <v>1</v>
      </c>
      <c r="D75" s="1" t="s">
        <v>277</v>
      </c>
      <c r="E75" s="335">
        <v>2</v>
      </c>
      <c r="F75" s="485"/>
      <c r="G75" s="434"/>
      <c r="H75" s="620"/>
      <c r="J75" s="784" t="s">
        <v>712</v>
      </c>
    </row>
    <row r="76" spans="1:12" ht="14.1" customHeight="1" outlineLevel="1" x14ac:dyDescent="0.25">
      <c r="B76" s="19"/>
      <c r="C76" s="442">
        <v>2</v>
      </c>
      <c r="D76" s="1" t="s">
        <v>27</v>
      </c>
      <c r="E76" s="335">
        <v>2</v>
      </c>
      <c r="F76" s="485"/>
      <c r="G76" s="434"/>
      <c r="H76" s="620"/>
      <c r="J76" s="784" t="s">
        <v>712</v>
      </c>
    </row>
    <row r="77" spans="1:12" ht="14.1" customHeight="1" outlineLevel="1" x14ac:dyDescent="0.25">
      <c r="B77" s="20"/>
      <c r="C77" s="443">
        <v>3</v>
      </c>
      <c r="D77" s="4" t="s">
        <v>26</v>
      </c>
      <c r="E77" s="335">
        <v>2</v>
      </c>
      <c r="F77" s="485"/>
      <c r="G77" s="434"/>
      <c r="H77" s="620"/>
      <c r="J77" s="784" t="s">
        <v>712</v>
      </c>
    </row>
    <row r="78" spans="1:12" s="502" customFormat="1" ht="26.45" customHeight="1" outlineLevel="1" x14ac:dyDescent="0.25">
      <c r="B78" s="499" t="s">
        <v>85</v>
      </c>
      <c r="C78" s="492"/>
      <c r="D78" s="492"/>
      <c r="E78" s="491"/>
      <c r="F78" s="492"/>
      <c r="G78" s="491"/>
      <c r="H78" s="550"/>
      <c r="J78" s="783"/>
      <c r="L78" s="153"/>
    </row>
    <row r="79" spans="1:12" s="97" customFormat="1" ht="14.1" customHeight="1" outlineLevel="1" x14ac:dyDescent="0.25">
      <c r="A79" s="445"/>
      <c r="B79" s="596" t="s">
        <v>613</v>
      </c>
      <c r="C79" s="579"/>
      <c r="D79" s="579"/>
      <c r="E79" s="597"/>
      <c r="F79" s="579"/>
      <c r="G79" s="597"/>
      <c r="H79" s="543"/>
      <c r="J79" s="784"/>
      <c r="L79" s="153"/>
    </row>
    <row r="80" spans="1:12" s="77" customFormat="1" ht="14.1" customHeight="1" outlineLevel="1" x14ac:dyDescent="0.2">
      <c r="A80" s="470"/>
      <c r="B80" s="336">
        <v>3</v>
      </c>
      <c r="C80" s="921" t="s">
        <v>831</v>
      </c>
      <c r="D80" s="959"/>
      <c r="E80" s="335">
        <v>1</v>
      </c>
      <c r="F80" s="485"/>
      <c r="G80" s="378"/>
      <c r="H80" s="622"/>
      <c r="J80" s="784" t="s">
        <v>715</v>
      </c>
      <c r="L80" s="153"/>
    </row>
    <row r="81" spans="1:15" ht="26.45" customHeight="1" outlineLevel="1" x14ac:dyDescent="0.25">
      <c r="B81" s="454">
        <f>B80+0.1</f>
        <v>3.1</v>
      </c>
      <c r="C81" s="888" t="s">
        <v>370</v>
      </c>
      <c r="D81" s="888"/>
      <c r="E81" s="338" t="s">
        <v>304</v>
      </c>
      <c r="F81" s="434"/>
      <c r="G81" s="353"/>
      <c r="H81" s="540"/>
      <c r="J81" s="784" t="s">
        <v>715</v>
      </c>
      <c r="L81" s="502"/>
    </row>
    <row r="82" spans="1:15" ht="14.1" customHeight="1" outlineLevel="1" x14ac:dyDescent="0.25">
      <c r="B82" s="454" t="s">
        <v>657</v>
      </c>
      <c r="C82" s="888" t="s">
        <v>805</v>
      </c>
      <c r="D82" s="888"/>
      <c r="E82" s="335">
        <v>2</v>
      </c>
      <c r="F82" s="485"/>
      <c r="G82" s="488"/>
      <c r="H82" s="540"/>
      <c r="J82" s="784" t="s">
        <v>717</v>
      </c>
      <c r="L82" s="97"/>
    </row>
    <row r="83" spans="1:15" ht="14.1" customHeight="1" outlineLevel="1" x14ac:dyDescent="0.2">
      <c r="B83" s="218" t="s">
        <v>484</v>
      </c>
      <c r="C83" s="431" t="s">
        <v>850</v>
      </c>
      <c r="D83" s="431"/>
      <c r="E83" s="889" t="s">
        <v>38</v>
      </c>
      <c r="F83" s="890"/>
      <c r="G83" s="891"/>
      <c r="H83" s="538"/>
      <c r="J83" s="784" t="s">
        <v>715</v>
      </c>
      <c r="L83" s="77"/>
    </row>
    <row r="84" spans="1:15" ht="14.1" customHeight="1" outlineLevel="1" x14ac:dyDescent="0.25">
      <c r="B84" s="59"/>
      <c r="C84" s="442">
        <v>1</v>
      </c>
      <c r="D84" s="1" t="s">
        <v>832</v>
      </c>
      <c r="E84" s="335">
        <v>1</v>
      </c>
      <c r="F84" s="485"/>
      <c r="G84" s="488"/>
      <c r="H84" s="620"/>
      <c r="J84" s="784" t="s">
        <v>715</v>
      </c>
    </row>
    <row r="85" spans="1:15" ht="14.1" customHeight="1" outlineLevel="1" x14ac:dyDescent="0.25">
      <c r="B85" s="60"/>
      <c r="C85" s="443">
        <v>2</v>
      </c>
      <c r="D85" s="427" t="s">
        <v>833</v>
      </c>
      <c r="E85" s="335">
        <v>1</v>
      </c>
      <c r="F85" s="485"/>
      <c r="G85" s="434"/>
      <c r="H85" s="620"/>
      <c r="J85" s="784" t="s">
        <v>715</v>
      </c>
    </row>
    <row r="86" spans="1:15" ht="14.1" customHeight="1" outlineLevel="1" x14ac:dyDescent="0.25">
      <c r="B86" s="60" t="s">
        <v>658</v>
      </c>
      <c r="C86" s="888" t="s">
        <v>834</v>
      </c>
      <c r="D86" s="888"/>
      <c r="E86" s="335">
        <v>2</v>
      </c>
      <c r="F86" s="485"/>
      <c r="G86" s="488"/>
      <c r="H86" s="540"/>
      <c r="J86" s="784" t="s">
        <v>712</v>
      </c>
    </row>
    <row r="87" spans="1:15" ht="14.1" customHeight="1" x14ac:dyDescent="0.2">
      <c r="B87" s="939" t="s">
        <v>753</v>
      </c>
      <c r="C87" s="940"/>
      <c r="D87" s="940"/>
      <c r="E87" s="940"/>
      <c r="F87" s="598">
        <f>SUM(F56:F86)</f>
        <v>0</v>
      </c>
      <c r="G87" s="519">
        <f>SUMIF(G56:G86,"Y",F56:F86)</f>
        <v>0</v>
      </c>
      <c r="H87" s="618"/>
      <c r="J87" s="784"/>
    </row>
    <row r="88" spans="1:15" ht="20.100000000000001" customHeight="1" x14ac:dyDescent="0.25">
      <c r="B88" s="505"/>
      <c r="C88" s="506"/>
      <c r="D88" s="507"/>
      <c r="E88" s="508"/>
      <c r="F88" s="508"/>
      <c r="G88" s="508"/>
      <c r="H88" s="509"/>
      <c r="J88" s="784"/>
    </row>
    <row r="89" spans="1:15" ht="26.45" customHeight="1" x14ac:dyDescent="0.25">
      <c r="B89" s="722" t="s">
        <v>648</v>
      </c>
      <c r="C89" s="577"/>
      <c r="D89" s="577"/>
      <c r="E89" s="623"/>
      <c r="F89" s="577"/>
      <c r="G89" s="624"/>
      <c r="H89" s="615"/>
      <c r="J89" s="784"/>
    </row>
    <row r="90" spans="1:15" s="502" customFormat="1" ht="26.45" customHeight="1" outlineLevel="1" x14ac:dyDescent="0.25">
      <c r="B90" s="499" t="s">
        <v>647</v>
      </c>
      <c r="C90" s="492"/>
      <c r="D90" s="492"/>
      <c r="E90" s="491"/>
      <c r="F90" s="492"/>
      <c r="G90" s="491"/>
      <c r="H90" s="550"/>
      <c r="J90" s="783"/>
      <c r="L90" s="153"/>
    </row>
    <row r="91" spans="1:15" ht="14.1" customHeight="1" outlineLevel="1" x14ac:dyDescent="0.25">
      <c r="B91" s="591" t="s">
        <v>607</v>
      </c>
      <c r="C91" s="581"/>
      <c r="D91" s="581"/>
      <c r="E91" s="592"/>
      <c r="F91" s="581"/>
      <c r="G91" s="493"/>
      <c r="H91" s="533"/>
      <c r="J91" s="784"/>
    </row>
    <row r="92" spans="1:15" ht="14.1" customHeight="1" outlineLevel="1" x14ac:dyDescent="0.25">
      <c r="B92" s="22">
        <v>1</v>
      </c>
      <c r="C92" s="932" t="s">
        <v>230</v>
      </c>
      <c r="D92" s="932"/>
      <c r="E92" s="79" t="s">
        <v>10</v>
      </c>
      <c r="F92" s="609" t="s">
        <v>10</v>
      </c>
      <c r="G92" s="211"/>
      <c r="H92" s="620"/>
      <c r="J92" s="784" t="s">
        <v>712</v>
      </c>
    </row>
    <row r="93" spans="1:15" s="12" customFormat="1" ht="14.1" customHeight="1" outlineLevel="1" x14ac:dyDescent="0.25">
      <c r="A93" s="447"/>
      <c r="B93" s="455">
        <f>B92+0.1</f>
        <v>1.1000000000000001</v>
      </c>
      <c r="C93" s="892" t="s">
        <v>243</v>
      </c>
      <c r="D93" s="892"/>
      <c r="E93" s="146" t="s">
        <v>10</v>
      </c>
      <c r="F93" s="609" t="s">
        <v>10</v>
      </c>
      <c r="G93" s="510"/>
      <c r="H93" s="625"/>
      <c r="I93" s="97"/>
      <c r="J93" s="784" t="s">
        <v>712</v>
      </c>
      <c r="K93" s="97"/>
      <c r="L93" s="502"/>
      <c r="M93" s="97"/>
      <c r="N93" s="97"/>
      <c r="O93" s="97"/>
    </row>
    <row r="94" spans="1:15" ht="14.1" customHeight="1" outlineLevel="1" x14ac:dyDescent="0.2">
      <c r="B94" s="455">
        <f>B93+0.1</f>
        <v>1.2000000000000002</v>
      </c>
      <c r="C94" s="431" t="s">
        <v>851</v>
      </c>
      <c r="D94" s="80"/>
      <c r="E94" s="951" t="s">
        <v>40</v>
      </c>
      <c r="F94" s="952"/>
      <c r="G94" s="953"/>
      <c r="H94" s="538"/>
      <c r="J94" s="784" t="s">
        <v>712</v>
      </c>
    </row>
    <row r="95" spans="1:15" ht="14.1" customHeight="1" outlineLevel="1" x14ac:dyDescent="0.25">
      <c r="B95" s="21"/>
      <c r="C95" s="442">
        <v>1</v>
      </c>
      <c r="D95" s="1" t="s">
        <v>59</v>
      </c>
      <c r="E95" s="146" t="s">
        <v>10</v>
      </c>
      <c r="F95" s="609" t="s">
        <v>10</v>
      </c>
      <c r="G95" s="211"/>
      <c r="H95" s="540"/>
      <c r="J95" s="784" t="s">
        <v>712</v>
      </c>
    </row>
    <row r="96" spans="1:15" ht="14.1" customHeight="1" outlineLevel="1" x14ac:dyDescent="0.25">
      <c r="B96" s="21"/>
      <c r="C96" s="442">
        <v>2</v>
      </c>
      <c r="D96" s="1" t="s">
        <v>60</v>
      </c>
      <c r="E96" s="146" t="s">
        <v>10</v>
      </c>
      <c r="F96" s="609" t="s">
        <v>10</v>
      </c>
      <c r="G96" s="211"/>
      <c r="H96" s="540"/>
      <c r="J96" s="784" t="s">
        <v>712</v>
      </c>
      <c r="L96" s="97"/>
    </row>
    <row r="97" spans="1:12" ht="14.1" customHeight="1" outlineLevel="1" x14ac:dyDescent="0.25">
      <c r="B97" s="456"/>
      <c r="C97" s="443">
        <v>3</v>
      </c>
      <c r="D97" s="4" t="s">
        <v>102</v>
      </c>
      <c r="E97" s="146" t="s">
        <v>10</v>
      </c>
      <c r="F97" s="609" t="s">
        <v>10</v>
      </c>
      <c r="G97" s="211"/>
      <c r="H97" s="540"/>
      <c r="J97" s="784" t="s">
        <v>712</v>
      </c>
    </row>
    <row r="98" spans="1:12" ht="26.45" customHeight="1" outlineLevel="1" x14ac:dyDescent="0.25">
      <c r="B98" s="456">
        <f>B94+0.1</f>
        <v>1.3000000000000003</v>
      </c>
      <c r="C98" s="892" t="s">
        <v>241</v>
      </c>
      <c r="D98" s="892"/>
      <c r="E98" s="96" t="s">
        <v>10</v>
      </c>
      <c r="F98" s="609" t="s">
        <v>10</v>
      </c>
      <c r="G98" s="216"/>
      <c r="H98" s="540"/>
      <c r="J98" s="784" t="s">
        <v>712</v>
      </c>
    </row>
    <row r="99" spans="1:12" ht="14.1" customHeight="1" outlineLevel="1" x14ac:dyDescent="0.25">
      <c r="B99" s="456">
        <f>B98+0.1</f>
        <v>1.4000000000000004</v>
      </c>
      <c r="C99" s="888" t="s">
        <v>181</v>
      </c>
      <c r="D99" s="888"/>
      <c r="E99" s="146" t="s">
        <v>10</v>
      </c>
      <c r="F99" s="609" t="s">
        <v>10</v>
      </c>
      <c r="G99" s="211"/>
      <c r="H99" s="540"/>
      <c r="J99" s="784" t="s">
        <v>715</v>
      </c>
    </row>
    <row r="100" spans="1:12" ht="14.1" customHeight="1" outlineLevel="1" x14ac:dyDescent="0.2">
      <c r="B100" s="455">
        <f>B99+0.1</f>
        <v>1.5000000000000004</v>
      </c>
      <c r="C100" s="431" t="s">
        <v>852</v>
      </c>
      <c r="D100" s="417"/>
      <c r="E100" s="951" t="s">
        <v>40</v>
      </c>
      <c r="F100" s="952"/>
      <c r="G100" s="953"/>
      <c r="H100" s="538"/>
      <c r="J100" s="784" t="s">
        <v>712</v>
      </c>
    </row>
    <row r="101" spans="1:12" ht="14.1" customHeight="1" outlineLevel="1" x14ac:dyDescent="0.25">
      <c r="B101" s="21"/>
      <c r="C101" s="442">
        <v>1</v>
      </c>
      <c r="D101" s="6" t="s">
        <v>61</v>
      </c>
      <c r="E101" s="335" t="s">
        <v>10</v>
      </c>
      <c r="F101" s="485" t="s">
        <v>10</v>
      </c>
      <c r="G101" s="488"/>
      <c r="H101" s="540"/>
      <c r="J101" s="784" t="s">
        <v>712</v>
      </c>
    </row>
    <row r="102" spans="1:12" s="97" customFormat="1" ht="26.45" customHeight="1" outlineLevel="1" x14ac:dyDescent="0.25">
      <c r="A102" s="445"/>
      <c r="B102" s="456"/>
      <c r="C102" s="443">
        <v>2</v>
      </c>
      <c r="D102" s="52" t="s">
        <v>242</v>
      </c>
      <c r="E102" s="335" t="s">
        <v>10</v>
      </c>
      <c r="F102" s="485" t="s">
        <v>10</v>
      </c>
      <c r="G102" s="488"/>
      <c r="H102" s="540"/>
      <c r="J102" s="784" t="s">
        <v>712</v>
      </c>
      <c r="L102" s="153"/>
    </row>
    <row r="103" spans="1:12" ht="14.1" customHeight="1" outlineLevel="1" x14ac:dyDescent="0.25">
      <c r="B103" s="456">
        <f>B100+0.1</f>
        <v>1.6000000000000005</v>
      </c>
      <c r="C103" s="4" t="s">
        <v>57</v>
      </c>
      <c r="D103" s="423"/>
      <c r="E103" s="380" t="s">
        <v>10</v>
      </c>
      <c r="F103" s="485" t="s">
        <v>10</v>
      </c>
      <c r="G103" s="429"/>
      <c r="H103" s="540"/>
      <c r="J103" s="784" t="s">
        <v>712</v>
      </c>
    </row>
    <row r="104" spans="1:12" ht="26.45" customHeight="1" outlineLevel="1" x14ac:dyDescent="0.25">
      <c r="B104" s="456">
        <f>B103+0.1</f>
        <v>1.7000000000000006</v>
      </c>
      <c r="C104" s="888" t="s">
        <v>835</v>
      </c>
      <c r="D104" s="930"/>
      <c r="E104" s="380" t="s">
        <v>10</v>
      </c>
      <c r="F104" s="485" t="s">
        <v>10</v>
      </c>
      <c r="G104" s="488"/>
      <c r="H104" s="540"/>
      <c r="J104" s="784" t="s">
        <v>717</v>
      </c>
      <c r="L104" s="97"/>
    </row>
    <row r="105" spans="1:12" ht="14.1" customHeight="1" outlineLevel="1" x14ac:dyDescent="0.25">
      <c r="B105" s="596" t="s">
        <v>613</v>
      </c>
      <c r="C105" s="342"/>
      <c r="D105" s="342"/>
      <c r="E105" s="597"/>
      <c r="F105" s="579"/>
      <c r="G105" s="597"/>
      <c r="H105" s="543"/>
      <c r="J105" s="784"/>
      <c r="L105" s="445"/>
    </row>
    <row r="106" spans="1:12" ht="14.1" customHeight="1" outlineLevel="1" x14ac:dyDescent="0.2">
      <c r="B106" s="455">
        <f>B104+0.1</f>
        <v>1.8000000000000007</v>
      </c>
      <c r="C106" s="921" t="s">
        <v>66</v>
      </c>
      <c r="D106" s="959"/>
      <c r="E106" s="923" t="s">
        <v>37</v>
      </c>
      <c r="F106" s="923"/>
      <c r="G106" s="960"/>
      <c r="H106" s="538"/>
      <c r="J106" s="784" t="s">
        <v>712</v>
      </c>
    </row>
    <row r="107" spans="1:12" ht="26.45" customHeight="1" outlineLevel="1" x14ac:dyDescent="0.25">
      <c r="B107" s="457"/>
      <c r="C107" s="442" t="s">
        <v>24</v>
      </c>
      <c r="D107" s="341" t="s">
        <v>546</v>
      </c>
      <c r="E107" s="351">
        <v>3</v>
      </c>
      <c r="F107" s="485"/>
      <c r="G107" s="346"/>
      <c r="H107" s="626"/>
      <c r="J107" s="784" t="s">
        <v>712</v>
      </c>
    </row>
    <row r="108" spans="1:12" ht="14.1" customHeight="1" outlineLevel="1" x14ac:dyDescent="0.25">
      <c r="B108" s="458"/>
      <c r="C108" s="443" t="s">
        <v>817</v>
      </c>
      <c r="D108" s="601" t="s">
        <v>28</v>
      </c>
      <c r="E108" s="351">
        <v>2</v>
      </c>
      <c r="F108" s="485"/>
      <c r="G108" s="346"/>
      <c r="H108" s="626"/>
      <c r="J108" s="784" t="s">
        <v>712</v>
      </c>
    </row>
    <row r="109" spans="1:12" ht="14.1" customHeight="1" outlineLevel="1" x14ac:dyDescent="0.25">
      <c r="B109" s="456">
        <f>B106+0.1</f>
        <v>1.9000000000000008</v>
      </c>
      <c r="C109" s="888" t="s">
        <v>231</v>
      </c>
      <c r="D109" s="888"/>
      <c r="E109" s="335">
        <v>5</v>
      </c>
      <c r="F109" s="485"/>
      <c r="G109" s="488"/>
      <c r="H109" s="540"/>
      <c r="J109" s="784" t="s">
        <v>712</v>
      </c>
    </row>
    <row r="110" spans="1:12" ht="14.1" customHeight="1" outlineLevel="1" x14ac:dyDescent="0.2">
      <c r="B110" s="379" t="s">
        <v>590</v>
      </c>
      <c r="C110" s="1" t="s">
        <v>547</v>
      </c>
      <c r="D110" s="444"/>
      <c r="E110" s="335">
        <v>1</v>
      </c>
      <c r="F110" s="434"/>
      <c r="G110" s="488"/>
      <c r="H110" s="627"/>
      <c r="J110" s="784" t="s">
        <v>712</v>
      </c>
    </row>
    <row r="111" spans="1:12" ht="14.1" customHeight="1" outlineLevel="1" x14ac:dyDescent="0.25">
      <c r="B111" s="439" t="s">
        <v>591</v>
      </c>
      <c r="C111" s="423" t="s">
        <v>187</v>
      </c>
      <c r="D111" s="95"/>
      <c r="E111" s="335">
        <v>1</v>
      </c>
      <c r="F111" s="485"/>
      <c r="G111" s="488"/>
      <c r="H111" s="540"/>
      <c r="J111" s="784" t="s">
        <v>712</v>
      </c>
    </row>
    <row r="112" spans="1:12" ht="14.1" customHeight="1" outlineLevel="1" x14ac:dyDescent="0.25">
      <c r="B112" s="467" t="s">
        <v>592</v>
      </c>
      <c r="C112" s="888" t="s">
        <v>202</v>
      </c>
      <c r="D112" s="930"/>
      <c r="E112" s="335">
        <v>2</v>
      </c>
      <c r="F112" s="485"/>
      <c r="G112" s="488"/>
      <c r="H112" s="540"/>
      <c r="J112" s="784" t="s">
        <v>714</v>
      </c>
    </row>
    <row r="113" spans="1:12" s="502" customFormat="1" ht="26.45" customHeight="1" outlineLevel="1" x14ac:dyDescent="0.25">
      <c r="B113" s="551" t="s">
        <v>124</v>
      </c>
      <c r="C113" s="554"/>
      <c r="D113" s="554"/>
      <c r="E113" s="555"/>
      <c r="F113" s="554"/>
      <c r="G113" s="491"/>
      <c r="H113" s="550"/>
      <c r="J113" s="784"/>
      <c r="L113" s="153"/>
    </row>
    <row r="114" spans="1:12" ht="14.1" customHeight="1" outlineLevel="1" x14ac:dyDescent="0.25">
      <c r="B114" s="591" t="s">
        <v>607</v>
      </c>
      <c r="C114" s="581"/>
      <c r="D114" s="581"/>
      <c r="E114" s="592"/>
      <c r="F114" s="581"/>
      <c r="G114" s="493"/>
      <c r="H114" s="533"/>
      <c r="J114" s="784"/>
    </row>
    <row r="115" spans="1:12" ht="14.1" customHeight="1" outlineLevel="1" x14ac:dyDescent="0.25">
      <c r="B115" s="456">
        <v>2</v>
      </c>
      <c r="C115" s="4" t="s">
        <v>244</v>
      </c>
      <c r="D115" s="94"/>
      <c r="E115" s="96" t="s">
        <v>10</v>
      </c>
      <c r="F115" s="609" t="s">
        <v>10</v>
      </c>
      <c r="G115" s="216"/>
      <c r="H115" s="620"/>
      <c r="J115" s="784" t="s">
        <v>713</v>
      </c>
    </row>
    <row r="116" spans="1:12" ht="14.1" customHeight="1" outlineLevel="1" x14ac:dyDescent="0.25">
      <c r="B116" s="456">
        <f t="shared" ref="B116:B124" si="0">B115+0.1</f>
        <v>2.1</v>
      </c>
      <c r="C116" s="888" t="s">
        <v>442</v>
      </c>
      <c r="D116" s="930"/>
      <c r="E116" s="146" t="s">
        <v>10</v>
      </c>
      <c r="F116" s="609" t="s">
        <v>10</v>
      </c>
      <c r="G116" s="211"/>
      <c r="H116" s="620"/>
      <c r="J116" s="784" t="s">
        <v>713</v>
      </c>
      <c r="L116" s="502"/>
    </row>
    <row r="117" spans="1:12" ht="14.1" customHeight="1" outlineLevel="1" x14ac:dyDescent="0.25">
      <c r="B117" s="456">
        <f t="shared" si="0"/>
        <v>2.2000000000000002</v>
      </c>
      <c r="C117" s="888" t="s">
        <v>580</v>
      </c>
      <c r="D117" s="930"/>
      <c r="E117" s="146" t="s">
        <v>10</v>
      </c>
      <c r="F117" s="609" t="s">
        <v>10</v>
      </c>
      <c r="G117" s="211"/>
      <c r="H117" s="620"/>
      <c r="J117" s="784" t="s">
        <v>713</v>
      </c>
    </row>
    <row r="118" spans="1:12" ht="14.1" customHeight="1" outlineLevel="1" x14ac:dyDescent="0.25">
      <c r="B118" s="456">
        <f t="shared" si="0"/>
        <v>2.3000000000000003</v>
      </c>
      <c r="C118" s="888" t="s">
        <v>309</v>
      </c>
      <c r="D118" s="888"/>
      <c r="E118" s="146" t="s">
        <v>10</v>
      </c>
      <c r="F118" s="609" t="s">
        <v>10</v>
      </c>
      <c r="G118" s="211"/>
      <c r="H118" s="620"/>
      <c r="J118" s="784" t="s">
        <v>713</v>
      </c>
    </row>
    <row r="119" spans="1:12" s="444" customFormat="1" ht="26.45" customHeight="1" outlineLevel="1" x14ac:dyDescent="0.25">
      <c r="B119" s="456">
        <f t="shared" si="0"/>
        <v>2.4000000000000004</v>
      </c>
      <c r="C119" s="888" t="s">
        <v>445</v>
      </c>
      <c r="D119" s="888"/>
      <c r="E119" s="146" t="s">
        <v>10</v>
      </c>
      <c r="F119" s="609" t="s">
        <v>10</v>
      </c>
      <c r="G119" s="211"/>
      <c r="H119" s="620"/>
      <c r="J119" s="784" t="s">
        <v>713</v>
      </c>
    </row>
    <row r="120" spans="1:12" s="97" customFormat="1" ht="26.45" customHeight="1" outlineLevel="1" x14ac:dyDescent="0.25">
      <c r="A120" s="445"/>
      <c r="B120" s="456">
        <f t="shared" si="0"/>
        <v>2.5000000000000004</v>
      </c>
      <c r="C120" s="888" t="s">
        <v>446</v>
      </c>
      <c r="D120" s="888"/>
      <c r="E120" s="146" t="s">
        <v>10</v>
      </c>
      <c r="F120" s="609" t="s">
        <v>10</v>
      </c>
      <c r="G120" s="211"/>
      <c r="H120" s="620"/>
      <c r="J120" s="784" t="s">
        <v>713</v>
      </c>
      <c r="L120" s="153"/>
    </row>
    <row r="121" spans="1:12" s="97" customFormat="1" ht="14.1" customHeight="1" outlineLevel="1" x14ac:dyDescent="0.25">
      <c r="A121" s="445"/>
      <c r="B121" s="456">
        <f t="shared" si="0"/>
        <v>2.6000000000000005</v>
      </c>
      <c r="C121" s="888" t="s">
        <v>447</v>
      </c>
      <c r="D121" s="888"/>
      <c r="E121" s="146" t="s">
        <v>10</v>
      </c>
      <c r="F121" s="609" t="s">
        <v>10</v>
      </c>
      <c r="G121" s="211"/>
      <c r="H121" s="620"/>
      <c r="J121" s="784" t="s">
        <v>717</v>
      </c>
      <c r="L121" s="153"/>
    </row>
    <row r="122" spans="1:12" s="97" customFormat="1" ht="14.1" customHeight="1" outlineLevel="1" x14ac:dyDescent="0.25">
      <c r="A122" s="445"/>
      <c r="B122" s="456">
        <f t="shared" si="0"/>
        <v>2.7000000000000006</v>
      </c>
      <c r="C122" s="888" t="s">
        <v>280</v>
      </c>
      <c r="D122" s="888"/>
      <c r="E122" s="82" t="s">
        <v>10</v>
      </c>
      <c r="F122" s="609" t="s">
        <v>10</v>
      </c>
      <c r="G122" s="206"/>
      <c r="H122" s="620"/>
      <c r="J122" s="784"/>
      <c r="L122" s="153"/>
    </row>
    <row r="123" spans="1:12" s="97" customFormat="1" ht="14.1" customHeight="1" outlineLevel="1" x14ac:dyDescent="0.25">
      <c r="A123" s="445"/>
      <c r="B123" s="456">
        <f t="shared" si="0"/>
        <v>2.8000000000000007</v>
      </c>
      <c r="C123" s="921" t="s">
        <v>722</v>
      </c>
      <c r="D123" s="921"/>
      <c r="E123" s="145" t="s">
        <v>10</v>
      </c>
      <c r="F123" s="609" t="s">
        <v>10</v>
      </c>
      <c r="G123" s="215"/>
      <c r="H123" s="620"/>
      <c r="J123" s="784" t="s">
        <v>712</v>
      </c>
    </row>
    <row r="124" spans="1:12" s="97" customFormat="1" ht="14.1" customHeight="1" outlineLevel="1" x14ac:dyDescent="0.25">
      <c r="A124" s="445"/>
      <c r="B124" s="456">
        <f t="shared" si="0"/>
        <v>2.9000000000000008</v>
      </c>
      <c r="C124" s="423" t="s">
        <v>246</v>
      </c>
      <c r="D124" s="423"/>
      <c r="E124" s="584" t="s">
        <v>10</v>
      </c>
      <c r="F124" s="609" t="s">
        <v>10</v>
      </c>
      <c r="G124" s="212"/>
      <c r="H124" s="628"/>
      <c r="J124" s="784" t="s">
        <v>715</v>
      </c>
    </row>
    <row r="125" spans="1:12" s="97" customFormat="1" ht="14.1" customHeight="1" outlineLevel="1" x14ac:dyDescent="0.25">
      <c r="A125" s="445"/>
      <c r="B125" s="957" t="s">
        <v>579</v>
      </c>
      <c r="C125" s="958"/>
      <c r="D125" s="958"/>
      <c r="E125" s="595"/>
      <c r="F125" s="583"/>
      <c r="G125" s="486"/>
      <c r="H125" s="531"/>
      <c r="J125" s="784"/>
    </row>
    <row r="126" spans="1:12" s="97" customFormat="1" ht="26.45" customHeight="1" outlineLevel="1" x14ac:dyDescent="0.15">
      <c r="A126" s="445"/>
      <c r="B126" s="458" t="s">
        <v>593</v>
      </c>
      <c r="C126" s="888" t="s">
        <v>281</v>
      </c>
      <c r="D126" s="888"/>
      <c r="E126" s="335">
        <v>4</v>
      </c>
      <c r="F126" s="376"/>
      <c r="G126" s="381"/>
      <c r="H126" s="620"/>
      <c r="J126" s="784" t="s">
        <v>713</v>
      </c>
    </row>
    <row r="127" spans="1:12" s="97" customFormat="1" ht="14.1" customHeight="1" outlineLevel="1" x14ac:dyDescent="0.15">
      <c r="A127" s="445"/>
      <c r="B127" s="467" t="s">
        <v>594</v>
      </c>
      <c r="C127" s="888" t="s">
        <v>245</v>
      </c>
      <c r="D127" s="888"/>
      <c r="E127" s="375">
        <v>1</v>
      </c>
      <c r="F127" s="376"/>
      <c r="G127" s="497"/>
      <c r="H127" s="620"/>
      <c r="J127" s="784" t="s">
        <v>713</v>
      </c>
    </row>
    <row r="128" spans="1:12" s="97" customFormat="1" ht="14.1" customHeight="1" outlineLevel="1" x14ac:dyDescent="0.15">
      <c r="A128" s="445"/>
      <c r="B128" s="439" t="s">
        <v>595</v>
      </c>
      <c r="C128" s="888" t="s">
        <v>770</v>
      </c>
      <c r="D128" s="888"/>
      <c r="E128" s="375">
        <v>5</v>
      </c>
      <c r="F128" s="376"/>
      <c r="G128" s="377"/>
      <c r="H128" s="540"/>
      <c r="J128" s="784" t="s">
        <v>711</v>
      </c>
    </row>
    <row r="129" spans="1:12" ht="14.1" customHeight="1" outlineLevel="1" x14ac:dyDescent="0.25">
      <c r="B129" s="596" t="s">
        <v>613</v>
      </c>
      <c r="C129" s="579"/>
      <c r="D129" s="579"/>
      <c r="E129" s="347"/>
      <c r="F129" s="348"/>
      <c r="G129" s="347"/>
      <c r="H129" s="543"/>
      <c r="J129" s="784"/>
      <c r="L129" s="97"/>
    </row>
    <row r="130" spans="1:12" s="97" customFormat="1" ht="14.1" customHeight="1" outlineLevel="1" x14ac:dyDescent="0.15">
      <c r="A130" s="445"/>
      <c r="B130" s="467" t="s">
        <v>596</v>
      </c>
      <c r="C130" s="431" t="s">
        <v>448</v>
      </c>
      <c r="D130" s="87"/>
      <c r="E130" s="375">
        <v>1</v>
      </c>
      <c r="F130" s="376"/>
      <c r="G130" s="497"/>
      <c r="H130" s="620"/>
      <c r="J130" s="784" t="s">
        <v>713</v>
      </c>
    </row>
    <row r="131" spans="1:12" s="97" customFormat="1" ht="14.1" customHeight="1" outlineLevel="1" x14ac:dyDescent="0.25">
      <c r="A131" s="445"/>
      <c r="B131" s="467" t="s">
        <v>597</v>
      </c>
      <c r="C131" s="888" t="s">
        <v>283</v>
      </c>
      <c r="D131" s="888"/>
      <c r="E131" s="380">
        <v>1</v>
      </c>
      <c r="F131" s="418"/>
      <c r="G131" s="429"/>
      <c r="H131" s="620"/>
      <c r="J131" s="784" t="s">
        <v>717</v>
      </c>
    </row>
    <row r="132" spans="1:12" s="97" customFormat="1" ht="14.1" customHeight="1" outlineLevel="1" x14ac:dyDescent="0.25">
      <c r="A132" s="445"/>
      <c r="B132" s="457" t="s">
        <v>598</v>
      </c>
      <c r="C132" s="921" t="s">
        <v>83</v>
      </c>
      <c r="D132" s="921"/>
      <c r="E132" s="344">
        <v>1</v>
      </c>
      <c r="F132" s="496"/>
      <c r="G132" s="495"/>
      <c r="H132" s="620"/>
      <c r="J132" s="784" t="s">
        <v>717</v>
      </c>
      <c r="L132" s="153"/>
    </row>
    <row r="133" spans="1:12" ht="14.1" customHeight="1" x14ac:dyDescent="0.2">
      <c r="B133" s="517" t="s">
        <v>754</v>
      </c>
      <c r="C133" s="587"/>
      <c r="D133" s="518"/>
      <c r="E133" s="598"/>
      <c r="F133" s="598">
        <f>SUM(F92:F132)</f>
        <v>0</v>
      </c>
      <c r="G133" s="519">
        <f>SUMIF(G92:G132,"Y",F92:F132)</f>
        <v>0</v>
      </c>
      <c r="H133" s="618"/>
      <c r="J133" s="784"/>
      <c r="L133" s="97"/>
    </row>
    <row r="134" spans="1:12" s="97" customFormat="1" ht="20.100000000000001" customHeight="1" x14ac:dyDescent="0.25">
      <c r="A134" s="445"/>
      <c r="B134" s="516"/>
      <c r="C134" s="506"/>
      <c r="D134" s="507"/>
      <c r="E134" s="508"/>
      <c r="F134" s="508"/>
      <c r="G134" s="508"/>
      <c r="H134" s="509"/>
      <c r="J134" s="784"/>
    </row>
    <row r="135" spans="1:12" ht="26.45" customHeight="1" x14ac:dyDescent="0.25">
      <c r="B135" s="722" t="s">
        <v>47</v>
      </c>
      <c r="C135" s="577"/>
      <c r="D135" s="577"/>
      <c r="E135" s="623"/>
      <c r="F135" s="577"/>
      <c r="G135" s="624"/>
      <c r="H135" s="615"/>
      <c r="J135" s="784"/>
      <c r="L135" s="97"/>
    </row>
    <row r="136" spans="1:12" s="504" customFormat="1" ht="26.45" customHeight="1" outlineLevel="1" x14ac:dyDescent="0.25">
      <c r="B136" s="499" t="s">
        <v>48</v>
      </c>
      <c r="C136" s="492"/>
      <c r="D136" s="492"/>
      <c r="E136" s="491"/>
      <c r="F136" s="492"/>
      <c r="G136" s="491"/>
      <c r="H136" s="550"/>
      <c r="J136" s="784"/>
      <c r="L136" s="153"/>
    </row>
    <row r="137" spans="1:12" s="97" customFormat="1" ht="14.1" customHeight="1" outlineLevel="1" x14ac:dyDescent="0.25">
      <c r="A137" s="445"/>
      <c r="B137" s="591" t="s">
        <v>607</v>
      </c>
      <c r="C137" s="581"/>
      <c r="D137" s="581"/>
      <c r="E137" s="592"/>
      <c r="F137" s="581"/>
      <c r="G137" s="493"/>
      <c r="H137" s="533"/>
      <c r="J137" s="784"/>
    </row>
    <row r="138" spans="1:12" ht="14.1" customHeight="1" outlineLevel="1" x14ac:dyDescent="0.25">
      <c r="B138" s="459">
        <v>1</v>
      </c>
      <c r="C138" s="888" t="s">
        <v>232</v>
      </c>
      <c r="D138" s="888"/>
      <c r="E138" s="335" t="s">
        <v>10</v>
      </c>
      <c r="F138" s="503" t="s">
        <v>10</v>
      </c>
      <c r="G138" s="434"/>
      <c r="H138" s="620"/>
      <c r="J138" s="784" t="s">
        <v>711</v>
      </c>
    </row>
    <row r="139" spans="1:12" s="97" customFormat="1" ht="26.45" customHeight="1" outlineLevel="1" x14ac:dyDescent="0.25">
      <c r="A139" s="445"/>
      <c r="B139" s="459">
        <f>B138+0.1</f>
        <v>1.1000000000000001</v>
      </c>
      <c r="C139" s="888" t="s">
        <v>549</v>
      </c>
      <c r="D139" s="888"/>
      <c r="E139" s="335" t="s">
        <v>10</v>
      </c>
      <c r="F139" s="503" t="s">
        <v>10</v>
      </c>
      <c r="G139" s="434"/>
      <c r="H139" s="620"/>
      <c r="J139" s="784" t="s">
        <v>711</v>
      </c>
      <c r="L139" s="504"/>
    </row>
    <row r="140" spans="1:12" s="97" customFormat="1" ht="14.1" customHeight="1" outlineLevel="1" x14ac:dyDescent="0.25">
      <c r="A140" s="445"/>
      <c r="B140" s="459">
        <f>B139+0.1</f>
        <v>1.2000000000000002</v>
      </c>
      <c r="C140" s="888" t="s">
        <v>550</v>
      </c>
      <c r="D140" s="888"/>
      <c r="E140" s="344" t="s">
        <v>10</v>
      </c>
      <c r="F140" s="503" t="s">
        <v>10</v>
      </c>
      <c r="G140" s="421"/>
      <c r="H140" s="620"/>
      <c r="J140" s="784" t="s">
        <v>711</v>
      </c>
    </row>
    <row r="141" spans="1:12" s="97" customFormat="1" ht="14.1" customHeight="1" outlineLevel="1" x14ac:dyDescent="0.25">
      <c r="A141" s="445"/>
      <c r="B141" s="459">
        <f>B140+0.1</f>
        <v>1.3000000000000003</v>
      </c>
      <c r="C141" s="423" t="s">
        <v>551</v>
      </c>
      <c r="D141" s="416"/>
      <c r="E141" s="335" t="s">
        <v>10</v>
      </c>
      <c r="F141" s="503" t="s">
        <v>10</v>
      </c>
      <c r="G141" s="434"/>
      <c r="H141" s="620"/>
      <c r="J141" s="784" t="s">
        <v>711</v>
      </c>
      <c r="L141" s="153"/>
    </row>
    <row r="142" spans="1:12" s="97" customFormat="1" ht="14.1" customHeight="1" outlineLevel="1" x14ac:dyDescent="0.25">
      <c r="A142" s="445"/>
      <c r="B142" s="594" t="s">
        <v>579</v>
      </c>
      <c r="C142" s="583"/>
      <c r="D142" s="583"/>
      <c r="E142" s="595"/>
      <c r="F142" s="583"/>
      <c r="G142" s="486"/>
      <c r="H142" s="531"/>
      <c r="J142" s="784"/>
    </row>
    <row r="143" spans="1:12" s="97" customFormat="1" ht="14.1" customHeight="1" outlineLevel="1" x14ac:dyDescent="0.2">
      <c r="A143" s="445"/>
      <c r="B143" s="478">
        <f>B141+0.1</f>
        <v>1.4000000000000004</v>
      </c>
      <c r="C143" s="586" t="s">
        <v>311</v>
      </c>
      <c r="D143" s="49"/>
      <c r="E143" s="908" t="s">
        <v>37</v>
      </c>
      <c r="F143" s="909"/>
      <c r="G143" s="910"/>
      <c r="H143" s="538"/>
      <c r="J143" s="784" t="s">
        <v>711</v>
      </c>
    </row>
    <row r="144" spans="1:12" s="97" customFormat="1" ht="14.1" customHeight="1" outlineLevel="1" x14ac:dyDescent="0.25">
      <c r="A144" s="445"/>
      <c r="B144" s="98"/>
      <c r="C144" s="446" t="s">
        <v>24</v>
      </c>
      <c r="D144" s="426" t="s">
        <v>553</v>
      </c>
      <c r="E144" s="335">
        <v>2</v>
      </c>
      <c r="F144" s="485"/>
      <c r="G144" s="434"/>
      <c r="H144" s="620"/>
      <c r="J144" s="784" t="s">
        <v>711</v>
      </c>
    </row>
    <row r="145" spans="1:12" s="97" customFormat="1" ht="14.1" customHeight="1" outlineLevel="1" x14ac:dyDescent="0.25">
      <c r="A145" s="445"/>
      <c r="B145" s="99"/>
      <c r="C145" s="446" t="s">
        <v>817</v>
      </c>
      <c r="D145" s="4" t="s">
        <v>62</v>
      </c>
      <c r="E145" s="335">
        <v>3</v>
      </c>
      <c r="F145" s="485"/>
      <c r="G145" s="422"/>
      <c r="H145" s="620"/>
      <c r="J145" s="784" t="s">
        <v>715</v>
      </c>
    </row>
    <row r="146" spans="1:12" s="97" customFormat="1" ht="14.1" customHeight="1" outlineLevel="1" x14ac:dyDescent="0.25">
      <c r="A146" s="445"/>
      <c r="B146" s="459">
        <f>B143+0.1</f>
        <v>1.5000000000000004</v>
      </c>
      <c r="C146" s="888" t="s">
        <v>554</v>
      </c>
      <c r="D146" s="888"/>
      <c r="E146" s="335">
        <v>2</v>
      </c>
      <c r="F146" s="485"/>
      <c r="G146" s="422"/>
      <c r="H146" s="620"/>
      <c r="J146" s="784" t="s">
        <v>711</v>
      </c>
    </row>
    <row r="147" spans="1:12" s="504" customFormat="1" ht="26.45" customHeight="1" outlineLevel="1" x14ac:dyDescent="0.25">
      <c r="B147" s="499" t="s">
        <v>132</v>
      </c>
      <c r="C147" s="492"/>
      <c r="D147" s="492"/>
      <c r="E147" s="491"/>
      <c r="F147" s="492"/>
      <c r="G147" s="491"/>
      <c r="H147" s="550"/>
      <c r="J147" s="784"/>
      <c r="L147" s="97"/>
    </row>
    <row r="148" spans="1:12" s="97" customFormat="1" ht="14.1" customHeight="1" outlineLevel="1" x14ac:dyDescent="0.25">
      <c r="A148" s="445"/>
      <c r="B148" s="591" t="s">
        <v>607</v>
      </c>
      <c r="C148" s="581"/>
      <c r="D148" s="581"/>
      <c r="E148" s="592"/>
      <c r="F148" s="581"/>
      <c r="G148" s="493"/>
      <c r="H148" s="533"/>
      <c r="J148" s="784"/>
    </row>
    <row r="149" spans="1:12" s="97" customFormat="1" ht="14.1" customHeight="1" outlineLevel="1" x14ac:dyDescent="0.25">
      <c r="A149" s="445"/>
      <c r="B149" s="23">
        <v>2</v>
      </c>
      <c r="C149" s="4" t="s">
        <v>302</v>
      </c>
      <c r="D149" s="4"/>
      <c r="E149" s="354" t="s">
        <v>10</v>
      </c>
      <c r="F149" s="485" t="s">
        <v>10</v>
      </c>
      <c r="G149" s="433"/>
      <c r="H149" s="628"/>
      <c r="J149" s="784" t="s">
        <v>715</v>
      </c>
    </row>
    <row r="150" spans="1:12" s="97" customFormat="1" ht="14.1" customHeight="1" outlineLevel="1" x14ac:dyDescent="0.25">
      <c r="A150" s="445"/>
      <c r="B150" s="460">
        <f>B149+0.1</f>
        <v>2.1</v>
      </c>
      <c r="C150" s="921" t="s">
        <v>809</v>
      </c>
      <c r="D150" s="888"/>
      <c r="E150" s="335" t="s">
        <v>10</v>
      </c>
      <c r="F150" s="485" t="s">
        <v>10</v>
      </c>
      <c r="G150" s="434"/>
      <c r="H150" s="620"/>
      <c r="J150" s="784" t="s">
        <v>711</v>
      </c>
      <c r="L150" s="504"/>
    </row>
    <row r="151" spans="1:12" s="97" customFormat="1" ht="14.1" customHeight="1" outlineLevel="1" x14ac:dyDescent="0.25">
      <c r="A151" s="445"/>
      <c r="B151" s="459">
        <f>B150+0.1</f>
        <v>2.2000000000000002</v>
      </c>
      <c r="C151" s="582" t="s">
        <v>116</v>
      </c>
      <c r="D151" s="343"/>
      <c r="E151" s="365" t="s">
        <v>10</v>
      </c>
      <c r="F151" s="485" t="s">
        <v>10</v>
      </c>
      <c r="G151" s="434"/>
      <c r="H151" s="620"/>
      <c r="J151" s="784" t="s">
        <v>711</v>
      </c>
    </row>
    <row r="152" spans="1:12" s="97" customFormat="1" ht="14.1" customHeight="1" outlineLevel="1" x14ac:dyDescent="0.25">
      <c r="A152" s="445"/>
      <c r="B152" s="459">
        <f>B151+0.1</f>
        <v>2.3000000000000003</v>
      </c>
      <c r="C152" s="582" t="s">
        <v>555</v>
      </c>
      <c r="D152" s="343"/>
      <c r="E152" s="365" t="s">
        <v>10</v>
      </c>
      <c r="F152" s="485" t="s">
        <v>10</v>
      </c>
      <c r="G152" s="434"/>
      <c r="H152" s="544"/>
      <c r="J152" s="784" t="s">
        <v>711</v>
      </c>
    </row>
    <row r="153" spans="1:12" s="97" customFormat="1" ht="14.1" customHeight="1" outlineLevel="1" x14ac:dyDescent="0.25">
      <c r="A153" s="445"/>
      <c r="B153" s="459">
        <f>B152+0.1</f>
        <v>2.4000000000000004</v>
      </c>
      <c r="C153" s="888" t="s">
        <v>247</v>
      </c>
      <c r="D153" s="930"/>
      <c r="E153" s="365" t="s">
        <v>10</v>
      </c>
      <c r="F153" s="485" t="s">
        <v>10</v>
      </c>
      <c r="G153" s="349"/>
      <c r="H153" s="544"/>
      <c r="J153" s="784" t="s">
        <v>711</v>
      </c>
    </row>
    <row r="154" spans="1:12" s="445" customFormat="1" ht="14.1" customHeight="1" outlineLevel="1" x14ac:dyDescent="0.25">
      <c r="B154" s="755" t="s">
        <v>619</v>
      </c>
      <c r="C154" s="756"/>
      <c r="D154" s="756"/>
      <c r="E154" s="595"/>
      <c r="F154" s="756"/>
      <c r="G154" s="486"/>
      <c r="H154" s="531"/>
      <c r="J154" s="784"/>
    </row>
    <row r="155" spans="1:12" s="444" customFormat="1" ht="14.1" customHeight="1" outlineLevel="1" x14ac:dyDescent="0.25">
      <c r="B155" s="24">
        <f>B153+0.1</f>
        <v>2.5000000000000004</v>
      </c>
      <c r="C155" s="171" t="s">
        <v>552</v>
      </c>
      <c r="D155" s="95"/>
      <c r="E155" s="146">
        <v>2</v>
      </c>
      <c r="F155" s="609"/>
      <c r="G155" s="211"/>
      <c r="H155" s="620"/>
      <c r="J155" s="784" t="s">
        <v>715</v>
      </c>
      <c r="L155" s="445"/>
    </row>
    <row r="156" spans="1:12" s="97" customFormat="1" ht="14.1" customHeight="1" outlineLevel="1" x14ac:dyDescent="0.25">
      <c r="A156" s="445"/>
      <c r="B156" s="594" t="s">
        <v>579</v>
      </c>
      <c r="C156" s="583"/>
      <c r="D156" s="583"/>
      <c r="E156" s="595"/>
      <c r="F156" s="583"/>
      <c r="G156" s="486"/>
      <c r="H156" s="531"/>
      <c r="J156" s="784"/>
    </row>
    <row r="157" spans="1:12" ht="14.1" customHeight="1" outlineLevel="1" x14ac:dyDescent="0.2">
      <c r="B157" s="24">
        <f>B155+0.1</f>
        <v>2.6000000000000005</v>
      </c>
      <c r="C157" s="961" t="s">
        <v>853</v>
      </c>
      <c r="D157" s="961"/>
      <c r="E157" s="962" t="s">
        <v>38</v>
      </c>
      <c r="F157" s="963"/>
      <c r="G157" s="964"/>
      <c r="H157" s="538"/>
      <c r="J157" s="784" t="s">
        <v>711</v>
      </c>
      <c r="L157" s="97"/>
    </row>
    <row r="158" spans="1:12" ht="14.1" customHeight="1" outlineLevel="1" x14ac:dyDescent="0.25">
      <c r="B158" s="24"/>
      <c r="C158" s="446">
        <v>1</v>
      </c>
      <c r="D158" s="6" t="s">
        <v>353</v>
      </c>
      <c r="E158" s="335">
        <v>1</v>
      </c>
      <c r="F158" s="485"/>
      <c r="G158" s="433"/>
      <c r="H158" s="619"/>
      <c r="J158" s="784" t="s">
        <v>711</v>
      </c>
      <c r="L158" s="97"/>
    </row>
    <row r="159" spans="1:12" s="444" customFormat="1" ht="14.1" customHeight="1" outlineLevel="1" x14ac:dyDescent="0.25">
      <c r="B159" s="24"/>
      <c r="C159" s="446">
        <v>2</v>
      </c>
      <c r="D159" s="6" t="s">
        <v>889</v>
      </c>
      <c r="E159" s="335">
        <v>1</v>
      </c>
      <c r="F159" s="485"/>
      <c r="G159" s="433"/>
      <c r="H159" s="619"/>
      <c r="J159" s="784" t="s">
        <v>711</v>
      </c>
      <c r="L159" s="97"/>
    </row>
    <row r="160" spans="1:12" ht="14.1" customHeight="1" outlineLevel="1" x14ac:dyDescent="0.25">
      <c r="B160" s="24"/>
      <c r="C160" s="446">
        <v>3</v>
      </c>
      <c r="D160" s="6" t="s">
        <v>117</v>
      </c>
      <c r="E160" s="335">
        <v>2</v>
      </c>
      <c r="F160" s="485"/>
      <c r="G160" s="433"/>
      <c r="H160" s="619"/>
      <c r="J160" s="784" t="s">
        <v>711</v>
      </c>
    </row>
    <row r="161" spans="1:12" s="97" customFormat="1" ht="26.45" customHeight="1" outlineLevel="1" x14ac:dyDescent="0.25">
      <c r="A161" s="445"/>
      <c r="B161" s="50">
        <f>B157+0.1</f>
        <v>2.7000000000000006</v>
      </c>
      <c r="C161" s="888" t="s">
        <v>449</v>
      </c>
      <c r="D161" s="888"/>
      <c r="E161" s="335">
        <v>1</v>
      </c>
      <c r="F161" s="485"/>
      <c r="G161" s="346"/>
      <c r="H161" s="628"/>
      <c r="J161" s="784" t="s">
        <v>715</v>
      </c>
      <c r="L161" s="153"/>
    </row>
    <row r="162" spans="1:12" s="97" customFormat="1" ht="14.1" customHeight="1" outlineLevel="1" x14ac:dyDescent="0.25">
      <c r="A162" s="445"/>
      <c r="B162" s="596" t="s">
        <v>613</v>
      </c>
      <c r="C162" s="579"/>
      <c r="D162" s="579"/>
      <c r="E162" s="597"/>
      <c r="F162" s="579"/>
      <c r="G162" s="537"/>
      <c r="H162" s="543"/>
      <c r="J162" s="784"/>
    </row>
    <row r="163" spans="1:12" s="97" customFormat="1" ht="14.1" customHeight="1" outlineLevel="1" x14ac:dyDescent="0.2">
      <c r="A163" s="445"/>
      <c r="B163" s="57" t="s">
        <v>609</v>
      </c>
      <c r="C163" s="80" t="s">
        <v>854</v>
      </c>
      <c r="D163" s="87"/>
      <c r="E163" s="898" t="s">
        <v>38</v>
      </c>
      <c r="F163" s="899"/>
      <c r="G163" s="900"/>
      <c r="H163" s="538"/>
      <c r="J163" s="784" t="s">
        <v>718</v>
      </c>
      <c r="L163" s="153"/>
    </row>
    <row r="164" spans="1:12" s="97" customFormat="1" ht="14.1" customHeight="1" outlineLevel="1" x14ac:dyDescent="0.25">
      <c r="A164" s="445"/>
      <c r="B164" s="35"/>
      <c r="C164" s="446">
        <v>1</v>
      </c>
      <c r="D164" s="48" t="s">
        <v>642</v>
      </c>
      <c r="E164" s="335">
        <v>2</v>
      </c>
      <c r="F164" s="485"/>
      <c r="G164" s="488"/>
      <c r="H164" s="540"/>
      <c r="J164" s="784" t="s">
        <v>718</v>
      </c>
    </row>
    <row r="165" spans="1:12" s="97" customFormat="1" ht="14.1" customHeight="1" outlineLevel="1" x14ac:dyDescent="0.25">
      <c r="A165" s="445"/>
      <c r="B165" s="36"/>
      <c r="C165" s="11">
        <v>2</v>
      </c>
      <c r="D165" s="52" t="s">
        <v>324</v>
      </c>
      <c r="E165" s="335">
        <v>2</v>
      </c>
      <c r="F165" s="485"/>
      <c r="G165" s="488"/>
      <c r="H165" s="540"/>
      <c r="J165" s="784" t="s">
        <v>715</v>
      </c>
    </row>
    <row r="166" spans="1:12" s="97" customFormat="1" ht="14.1" customHeight="1" outlineLevel="1" x14ac:dyDescent="0.25">
      <c r="A166" s="445"/>
      <c r="B166" s="629" t="s">
        <v>659</v>
      </c>
      <c r="C166" s="419" t="s">
        <v>559</v>
      </c>
      <c r="D166" s="420"/>
      <c r="E166" s="335">
        <v>1</v>
      </c>
      <c r="F166" s="485"/>
      <c r="G166" s="488"/>
      <c r="H166" s="540"/>
      <c r="J166" s="784" t="s">
        <v>711</v>
      </c>
    </row>
    <row r="167" spans="1:12" s="97" customFormat="1" ht="14.1" customHeight="1" outlineLevel="1" x14ac:dyDescent="0.25">
      <c r="A167" s="445"/>
      <c r="B167" s="459" t="s">
        <v>610</v>
      </c>
      <c r="C167" s="921" t="s">
        <v>271</v>
      </c>
      <c r="D167" s="921"/>
      <c r="E167" s="335">
        <v>2</v>
      </c>
      <c r="F167" s="485"/>
      <c r="G167" s="432"/>
      <c r="H167" s="628"/>
      <c r="J167" s="784" t="s">
        <v>715</v>
      </c>
    </row>
    <row r="168" spans="1:12" s="97" customFormat="1" ht="14.1" customHeight="1" outlineLevel="1" x14ac:dyDescent="0.25">
      <c r="A168" s="445"/>
      <c r="B168" s="396" t="s">
        <v>611</v>
      </c>
      <c r="C168" s="423" t="s">
        <v>84</v>
      </c>
      <c r="D168" s="416"/>
      <c r="E168" s="335">
        <v>1</v>
      </c>
      <c r="F168" s="485"/>
      <c r="G168" s="488"/>
      <c r="H168" s="540"/>
      <c r="J168" s="784" t="s">
        <v>715</v>
      </c>
    </row>
    <row r="169" spans="1:12" s="97" customFormat="1" ht="14.1" customHeight="1" outlineLevel="1" x14ac:dyDescent="0.2">
      <c r="A169" s="445"/>
      <c r="B169" s="392" t="s">
        <v>488</v>
      </c>
      <c r="C169" s="961" t="s">
        <v>855</v>
      </c>
      <c r="D169" s="961"/>
      <c r="E169" s="895" t="s">
        <v>38</v>
      </c>
      <c r="F169" s="896"/>
      <c r="G169" s="897"/>
      <c r="H169" s="538"/>
      <c r="J169" s="784" t="s">
        <v>716</v>
      </c>
    </row>
    <row r="170" spans="1:12" s="97" customFormat="1" ht="14.1" customHeight="1" outlineLevel="1" x14ac:dyDescent="0.25">
      <c r="A170" s="445"/>
      <c r="B170" s="24"/>
      <c r="C170" s="446">
        <v>1</v>
      </c>
      <c r="D170" s="6" t="s">
        <v>63</v>
      </c>
      <c r="E170" s="335">
        <v>2</v>
      </c>
      <c r="F170" s="485"/>
      <c r="G170" s="433"/>
      <c r="H170" s="628"/>
      <c r="J170" s="784" t="s">
        <v>716</v>
      </c>
    </row>
    <row r="171" spans="1:12" s="97" customFormat="1" ht="14.1" customHeight="1" outlineLevel="1" x14ac:dyDescent="0.25">
      <c r="A171" s="445"/>
      <c r="B171" s="24"/>
      <c r="C171" s="446">
        <v>2</v>
      </c>
      <c r="D171" s="6" t="s">
        <v>64</v>
      </c>
      <c r="E171" s="335">
        <v>2</v>
      </c>
      <c r="F171" s="485"/>
      <c r="G171" s="433"/>
      <c r="H171" s="628"/>
      <c r="J171" s="784" t="s">
        <v>715</v>
      </c>
    </row>
    <row r="172" spans="1:12" s="97" customFormat="1" ht="14.1" customHeight="1" outlineLevel="1" x14ac:dyDescent="0.25">
      <c r="A172" s="445"/>
      <c r="B172" s="24"/>
      <c r="C172" s="446">
        <v>3</v>
      </c>
      <c r="D172" s="6" t="s">
        <v>65</v>
      </c>
      <c r="E172" s="335">
        <v>3</v>
      </c>
      <c r="F172" s="485"/>
      <c r="G172" s="433"/>
      <c r="H172" s="628"/>
      <c r="J172" s="784" t="s">
        <v>716</v>
      </c>
    </row>
    <row r="173" spans="1:12" s="97" customFormat="1" ht="14.1" customHeight="1" outlineLevel="1" x14ac:dyDescent="0.25">
      <c r="A173" s="445"/>
      <c r="B173" s="24"/>
      <c r="C173" s="446">
        <v>4</v>
      </c>
      <c r="D173" s="6" t="s">
        <v>556</v>
      </c>
      <c r="E173" s="335">
        <v>2</v>
      </c>
      <c r="F173" s="485"/>
      <c r="G173" s="346"/>
      <c r="H173" s="628"/>
      <c r="J173" s="784" t="s">
        <v>715</v>
      </c>
    </row>
    <row r="174" spans="1:12" s="97" customFormat="1" ht="14.1" customHeight="1" outlineLevel="1" x14ac:dyDescent="0.25">
      <c r="A174" s="445"/>
      <c r="B174" s="393" t="s">
        <v>612</v>
      </c>
      <c r="C174" s="419" t="s">
        <v>558</v>
      </c>
      <c r="D174" s="420"/>
      <c r="E174" s="335">
        <v>4</v>
      </c>
      <c r="F174" s="485"/>
      <c r="G174" s="488"/>
      <c r="H174" s="540"/>
      <c r="J174" s="784" t="s">
        <v>715</v>
      </c>
    </row>
    <row r="175" spans="1:12" s="445" customFormat="1" ht="14.1" customHeight="1" outlineLevel="1" x14ac:dyDescent="0.25">
      <c r="B175" s="576" t="s">
        <v>660</v>
      </c>
      <c r="C175" s="925" t="s">
        <v>649</v>
      </c>
      <c r="D175" s="926"/>
      <c r="E175" s="600">
        <v>4</v>
      </c>
      <c r="F175" s="485"/>
      <c r="G175" s="495"/>
      <c r="H175" s="540"/>
      <c r="J175" s="784" t="s">
        <v>715</v>
      </c>
      <c r="L175" s="97"/>
    </row>
    <row r="176" spans="1:12" s="97" customFormat="1" ht="26.45" customHeight="1" outlineLevel="1" x14ac:dyDescent="0.25">
      <c r="A176" s="445"/>
      <c r="B176" s="393" t="s">
        <v>810</v>
      </c>
      <c r="C176" s="888" t="s">
        <v>723</v>
      </c>
      <c r="D176" s="888"/>
      <c r="E176" s="344">
        <v>3</v>
      </c>
      <c r="F176" s="485"/>
      <c r="G176" s="495"/>
      <c r="H176" s="540"/>
      <c r="J176" s="784" t="s">
        <v>715</v>
      </c>
    </row>
    <row r="177" spans="1:12" s="97" customFormat="1" ht="14.1" customHeight="1" x14ac:dyDescent="0.2">
      <c r="A177" s="445"/>
      <c r="B177" s="630" t="s">
        <v>755</v>
      </c>
      <c r="C177" s="587"/>
      <c r="D177" s="518"/>
      <c r="E177" s="598"/>
      <c r="F177" s="598">
        <f>SUM(F138:F176)</f>
        <v>0</v>
      </c>
      <c r="G177" s="519">
        <f>SUMIF(G138:G176,"Y",F138:F176)</f>
        <v>0</v>
      </c>
      <c r="H177" s="618"/>
      <c r="J177" s="784"/>
    </row>
    <row r="178" spans="1:12" s="97" customFormat="1" ht="20.100000000000001" customHeight="1" x14ac:dyDescent="0.25">
      <c r="A178" s="445"/>
      <c r="B178" s="505"/>
      <c r="C178" s="506"/>
      <c r="D178" s="507"/>
      <c r="E178" s="508"/>
      <c r="F178" s="508"/>
      <c r="G178" s="508"/>
      <c r="H178" s="509"/>
      <c r="J178" s="784"/>
      <c r="L178" s="445"/>
    </row>
    <row r="179" spans="1:12" s="504" customFormat="1" ht="26.45" customHeight="1" x14ac:dyDescent="0.25">
      <c r="B179" s="934" t="s">
        <v>101</v>
      </c>
      <c r="C179" s="935"/>
      <c r="D179" s="935"/>
      <c r="E179" s="935"/>
      <c r="F179" s="935"/>
      <c r="G179" s="936"/>
      <c r="H179" s="634"/>
      <c r="J179" s="784"/>
      <c r="L179" s="97"/>
    </row>
    <row r="180" spans="1:12" s="504" customFormat="1" ht="26.45" customHeight="1" outlineLevel="1" x14ac:dyDescent="0.25">
      <c r="B180" s="499" t="s">
        <v>618</v>
      </c>
      <c r="C180" s="492"/>
      <c r="D180" s="553"/>
      <c r="E180" s="491"/>
      <c r="F180" s="491"/>
      <c r="G180" s="491"/>
      <c r="H180" s="550"/>
      <c r="J180" s="784"/>
      <c r="L180" s="97"/>
    </row>
    <row r="181" spans="1:12" s="97" customFormat="1" ht="14.1" customHeight="1" outlineLevel="1" x14ac:dyDescent="0.25">
      <c r="A181" s="445"/>
      <c r="B181" s="534" t="s">
        <v>608</v>
      </c>
      <c r="C181" s="468"/>
      <c r="D181" s="468"/>
      <c r="E181" s="468"/>
      <c r="F181" s="468"/>
      <c r="G181" s="493"/>
      <c r="H181" s="533"/>
      <c r="J181" s="784"/>
    </row>
    <row r="182" spans="1:12" s="97" customFormat="1" ht="14.1" customHeight="1" outlineLevel="1" x14ac:dyDescent="0.25">
      <c r="A182" s="445"/>
      <c r="B182" s="91">
        <v>0.1</v>
      </c>
      <c r="C182" s="782" t="s">
        <v>779</v>
      </c>
      <c r="D182" s="802"/>
      <c r="E182" s="335" t="s">
        <v>10</v>
      </c>
      <c r="F182" s="485" t="s">
        <v>10</v>
      </c>
      <c r="G182" s="488"/>
      <c r="H182" s="620"/>
      <c r="J182" s="784" t="s">
        <v>715</v>
      </c>
      <c r="L182" s="504"/>
    </row>
    <row r="183" spans="1:12" s="97" customFormat="1" ht="26.45" customHeight="1" outlineLevel="1" x14ac:dyDescent="0.25">
      <c r="A183" s="445"/>
      <c r="B183" s="91">
        <f>B182+0.1</f>
        <v>0.2</v>
      </c>
      <c r="C183" s="932" t="s">
        <v>392</v>
      </c>
      <c r="D183" s="932"/>
      <c r="E183" s="335" t="s">
        <v>10</v>
      </c>
      <c r="F183" s="485" t="s">
        <v>10</v>
      </c>
      <c r="G183" s="488"/>
      <c r="H183" s="620"/>
      <c r="J183" s="784" t="s">
        <v>715</v>
      </c>
      <c r="L183" s="504"/>
    </row>
    <row r="184" spans="1:12" s="445" customFormat="1" ht="14.1" customHeight="1" outlineLevel="1" x14ac:dyDescent="0.25">
      <c r="B184" s="594" t="s">
        <v>619</v>
      </c>
      <c r="C184" s="583"/>
      <c r="D184" s="583"/>
      <c r="E184" s="595"/>
      <c r="F184" s="583"/>
      <c r="G184" s="486"/>
      <c r="H184" s="531"/>
      <c r="J184" s="784"/>
      <c r="L184" s="97"/>
    </row>
    <row r="185" spans="1:12" ht="14.1" customHeight="1" outlineLevel="1" x14ac:dyDescent="0.25">
      <c r="B185" s="463" t="s">
        <v>806</v>
      </c>
      <c r="C185" s="171" t="s">
        <v>615</v>
      </c>
      <c r="D185" s="95"/>
      <c r="E185" s="146">
        <v>2</v>
      </c>
      <c r="F185" s="609"/>
      <c r="G185" s="211"/>
      <c r="H185" s="620"/>
      <c r="J185" s="784" t="s">
        <v>715</v>
      </c>
      <c r="K185" s="444"/>
      <c r="L185" s="97"/>
    </row>
    <row r="186" spans="1:12" s="444" customFormat="1" ht="14.1" customHeight="1" outlineLevel="1" x14ac:dyDescent="0.25">
      <c r="B186" s="463" t="s">
        <v>775</v>
      </c>
      <c r="C186" s="171" t="s">
        <v>776</v>
      </c>
      <c r="D186" s="95"/>
      <c r="E186" s="146">
        <v>3</v>
      </c>
      <c r="F186" s="609"/>
      <c r="G186" s="211"/>
      <c r="H186" s="620"/>
      <c r="J186" s="784"/>
      <c r="L186" s="445"/>
    </row>
    <row r="187" spans="1:12" s="502" customFormat="1" ht="26.45" customHeight="1" outlineLevel="1" x14ac:dyDescent="0.25">
      <c r="B187" s="499" t="s">
        <v>43</v>
      </c>
      <c r="C187" s="492"/>
      <c r="D187" s="553"/>
      <c r="E187" s="491"/>
      <c r="F187" s="491"/>
      <c r="G187" s="491"/>
      <c r="H187" s="550"/>
      <c r="J187" s="784"/>
      <c r="L187" s="97"/>
    </row>
    <row r="188" spans="1:12" ht="14.1" customHeight="1" outlineLevel="1" x14ac:dyDescent="0.25">
      <c r="B188" s="534" t="s">
        <v>607</v>
      </c>
      <c r="C188" s="468"/>
      <c r="D188" s="468"/>
      <c r="E188" s="468"/>
      <c r="F188" s="468"/>
      <c r="G188" s="493"/>
      <c r="H188" s="533"/>
      <c r="J188" s="784"/>
      <c r="L188" s="445"/>
    </row>
    <row r="189" spans="1:12" ht="14.1" customHeight="1" outlineLevel="1" x14ac:dyDescent="0.25">
      <c r="B189" s="26">
        <v>1</v>
      </c>
      <c r="C189" s="892" t="s">
        <v>190</v>
      </c>
      <c r="D189" s="892"/>
      <c r="E189" s="380" t="s">
        <v>10</v>
      </c>
      <c r="F189" s="485" t="s">
        <v>10</v>
      </c>
      <c r="G189" s="429"/>
      <c r="H189" s="620"/>
      <c r="J189" s="784" t="s">
        <v>717</v>
      </c>
    </row>
    <row r="190" spans="1:12" ht="14.1" customHeight="1" outlineLevel="1" x14ac:dyDescent="0.25">
      <c r="B190" s="25">
        <f>B189+0.1</f>
        <v>1.1000000000000001</v>
      </c>
      <c r="C190" s="423" t="s">
        <v>191</v>
      </c>
      <c r="D190" s="95"/>
      <c r="E190" s="335" t="s">
        <v>10</v>
      </c>
      <c r="F190" s="485" t="s">
        <v>10</v>
      </c>
      <c r="G190" s="488"/>
      <c r="H190" s="620"/>
      <c r="J190" s="784" t="s">
        <v>717</v>
      </c>
      <c r="L190" s="502"/>
    </row>
    <row r="191" spans="1:12" ht="14.1" customHeight="1" outlineLevel="1" x14ac:dyDescent="0.2">
      <c r="B191" s="26">
        <f>B190+0.1</f>
        <v>1.2000000000000002</v>
      </c>
      <c r="C191" s="431" t="s">
        <v>843</v>
      </c>
      <c r="D191" s="80"/>
      <c r="E191" s="889" t="s">
        <v>40</v>
      </c>
      <c r="F191" s="890"/>
      <c r="G191" s="891"/>
      <c r="H191" s="538"/>
      <c r="J191" s="784" t="s">
        <v>712</v>
      </c>
    </row>
    <row r="192" spans="1:12" ht="14.1" customHeight="1" outlineLevel="1" x14ac:dyDescent="0.25">
      <c r="B192" s="30"/>
      <c r="C192" s="442">
        <v>1</v>
      </c>
      <c r="D192" s="1" t="s">
        <v>284</v>
      </c>
      <c r="E192" s="335" t="s">
        <v>10</v>
      </c>
      <c r="F192" s="485" t="s">
        <v>10</v>
      </c>
      <c r="G192" s="488"/>
      <c r="H192" s="620"/>
      <c r="J192" s="784" t="s">
        <v>712</v>
      </c>
    </row>
    <row r="193" spans="1:12" ht="14.1" customHeight="1" outlineLevel="1" x14ac:dyDescent="0.25">
      <c r="B193" s="30"/>
      <c r="C193" s="442">
        <v>2</v>
      </c>
      <c r="D193" s="1" t="s">
        <v>371</v>
      </c>
      <c r="E193" s="335" t="s">
        <v>10</v>
      </c>
      <c r="F193" s="485" t="s">
        <v>10</v>
      </c>
      <c r="G193" s="488"/>
      <c r="H193" s="620"/>
      <c r="J193" s="784" t="s">
        <v>712</v>
      </c>
    </row>
    <row r="194" spans="1:12" s="97" customFormat="1" ht="14.1" customHeight="1" outlineLevel="1" x14ac:dyDescent="0.25">
      <c r="A194" s="445"/>
      <c r="B194" s="31"/>
      <c r="C194" s="443">
        <v>3</v>
      </c>
      <c r="D194" s="4" t="s">
        <v>87</v>
      </c>
      <c r="E194" s="335" t="s">
        <v>10</v>
      </c>
      <c r="F194" s="485" t="s">
        <v>10</v>
      </c>
      <c r="G194" s="488"/>
      <c r="H194" s="620"/>
      <c r="J194" s="784" t="s">
        <v>712</v>
      </c>
      <c r="L194" s="153"/>
    </row>
    <row r="195" spans="1:12" ht="14.1" customHeight="1" outlineLevel="1" x14ac:dyDescent="0.25">
      <c r="B195" s="25">
        <f>B191+0.1</f>
        <v>1.3000000000000003</v>
      </c>
      <c r="C195" s="423" t="s">
        <v>192</v>
      </c>
      <c r="D195" s="95"/>
      <c r="E195" s="335" t="s">
        <v>10</v>
      </c>
      <c r="F195" s="485" t="s">
        <v>10</v>
      </c>
      <c r="G195" s="488"/>
      <c r="H195" s="620"/>
      <c r="J195" s="784" t="s">
        <v>712</v>
      </c>
    </row>
    <row r="196" spans="1:12" ht="14.1" customHeight="1" outlineLevel="1" x14ac:dyDescent="0.25">
      <c r="B196" s="25">
        <f>B195+0.1</f>
        <v>1.4000000000000004</v>
      </c>
      <c r="C196" s="888" t="s">
        <v>450</v>
      </c>
      <c r="D196" s="888"/>
      <c r="E196" s="335" t="s">
        <v>10</v>
      </c>
      <c r="F196" s="485" t="s">
        <v>10</v>
      </c>
      <c r="G196" s="488"/>
      <c r="H196" s="620"/>
      <c r="J196" s="784" t="s">
        <v>717</v>
      </c>
    </row>
    <row r="197" spans="1:12" ht="14.1" customHeight="1" outlineLevel="1" x14ac:dyDescent="0.2">
      <c r="B197" s="26">
        <f>B196+0.1</f>
        <v>1.5000000000000004</v>
      </c>
      <c r="C197" s="431" t="s">
        <v>842</v>
      </c>
      <c r="D197" s="80"/>
      <c r="E197" s="889" t="s">
        <v>40</v>
      </c>
      <c r="F197" s="890"/>
      <c r="G197" s="891"/>
      <c r="H197" s="538"/>
      <c r="J197" s="784" t="s">
        <v>717</v>
      </c>
      <c r="L197" s="97"/>
    </row>
    <row r="198" spans="1:12" ht="14.1" customHeight="1" outlineLevel="1" x14ac:dyDescent="0.25">
      <c r="B198" s="30"/>
      <c r="C198" s="442">
        <v>1</v>
      </c>
      <c r="D198" s="1" t="s">
        <v>93</v>
      </c>
      <c r="E198" s="335" t="s">
        <v>10</v>
      </c>
      <c r="F198" s="485" t="s">
        <v>10</v>
      </c>
      <c r="G198" s="488"/>
      <c r="H198" s="620"/>
      <c r="J198" s="784" t="s">
        <v>717</v>
      </c>
    </row>
    <row r="199" spans="1:12" ht="14.1" customHeight="1" outlineLevel="1" x14ac:dyDescent="0.25">
      <c r="B199" s="30"/>
      <c r="C199" s="442">
        <v>2</v>
      </c>
      <c r="D199" s="1" t="s">
        <v>91</v>
      </c>
      <c r="E199" s="335" t="s">
        <v>10</v>
      </c>
      <c r="F199" s="485" t="s">
        <v>10</v>
      </c>
      <c r="G199" s="488"/>
      <c r="H199" s="620"/>
      <c r="J199" s="784" t="s">
        <v>717</v>
      </c>
    </row>
    <row r="200" spans="1:12" ht="14.1" customHeight="1" outlineLevel="1" x14ac:dyDescent="0.25">
      <c r="B200" s="84"/>
      <c r="C200" s="442">
        <v>3</v>
      </c>
      <c r="D200" s="1" t="s">
        <v>88</v>
      </c>
      <c r="E200" s="335" t="s">
        <v>10</v>
      </c>
      <c r="F200" s="485" t="s">
        <v>10</v>
      </c>
      <c r="G200" s="488"/>
      <c r="H200" s="620"/>
      <c r="J200" s="784" t="s">
        <v>717</v>
      </c>
    </row>
    <row r="201" spans="1:12" ht="14.1" customHeight="1" outlineLevel="1" x14ac:dyDescent="0.25">
      <c r="B201" s="30"/>
      <c r="C201" s="442">
        <v>4</v>
      </c>
      <c r="D201" s="1" t="s">
        <v>90</v>
      </c>
      <c r="E201" s="335" t="s">
        <v>10</v>
      </c>
      <c r="F201" s="485" t="s">
        <v>10</v>
      </c>
      <c r="G201" s="488"/>
      <c r="H201" s="620"/>
      <c r="J201" s="784" t="s">
        <v>717</v>
      </c>
    </row>
    <row r="202" spans="1:12" ht="14.1" customHeight="1" outlineLevel="1" x14ac:dyDescent="0.25">
      <c r="B202" s="30"/>
      <c r="C202" s="442">
        <v>5</v>
      </c>
      <c r="D202" s="1" t="s">
        <v>67</v>
      </c>
      <c r="E202" s="335" t="s">
        <v>10</v>
      </c>
      <c r="F202" s="485" t="s">
        <v>10</v>
      </c>
      <c r="G202" s="488"/>
      <c r="H202" s="620"/>
      <c r="J202" s="784" t="s">
        <v>717</v>
      </c>
    </row>
    <row r="203" spans="1:12" ht="14.1" customHeight="1" outlineLevel="1" x14ac:dyDescent="0.25">
      <c r="B203" s="30"/>
      <c r="C203" s="442">
        <v>6</v>
      </c>
      <c r="D203" s="1" t="s">
        <v>68</v>
      </c>
      <c r="E203" s="335" t="s">
        <v>10</v>
      </c>
      <c r="F203" s="485" t="s">
        <v>10</v>
      </c>
      <c r="G203" s="488"/>
      <c r="H203" s="620"/>
      <c r="J203" s="784" t="s">
        <v>717</v>
      </c>
    </row>
    <row r="204" spans="1:12" ht="14.1" customHeight="1" outlineLevel="1" x14ac:dyDescent="0.25">
      <c r="B204" s="31"/>
      <c r="C204" s="443">
        <v>7</v>
      </c>
      <c r="D204" s="1" t="s">
        <v>89</v>
      </c>
      <c r="E204" s="335" t="s">
        <v>10</v>
      </c>
      <c r="F204" s="485" t="s">
        <v>10</v>
      </c>
      <c r="G204" s="488"/>
      <c r="H204" s="620"/>
      <c r="J204" s="784" t="s">
        <v>717</v>
      </c>
    </row>
    <row r="205" spans="1:12" ht="14.1" customHeight="1" outlineLevel="1" x14ac:dyDescent="0.2">
      <c r="B205" s="26">
        <f>B197+0.1</f>
        <v>1.6000000000000005</v>
      </c>
      <c r="C205" s="83" t="s">
        <v>841</v>
      </c>
      <c r="D205" s="431"/>
      <c r="E205" s="889" t="s">
        <v>40</v>
      </c>
      <c r="F205" s="890"/>
      <c r="G205" s="891"/>
      <c r="H205" s="538"/>
      <c r="J205" s="784" t="s">
        <v>717</v>
      </c>
    </row>
    <row r="206" spans="1:12" ht="14.1" customHeight="1" outlineLevel="1" x14ac:dyDescent="0.25">
      <c r="B206" s="30"/>
      <c r="C206" s="442">
        <v>1</v>
      </c>
      <c r="D206" s="1" t="s">
        <v>248</v>
      </c>
      <c r="E206" s="335" t="s">
        <v>10</v>
      </c>
      <c r="F206" s="485" t="s">
        <v>10</v>
      </c>
      <c r="G206" s="488"/>
      <c r="H206" s="620"/>
      <c r="J206" s="784" t="s">
        <v>717</v>
      </c>
    </row>
    <row r="207" spans="1:12" ht="14.1" customHeight="1" outlineLevel="1" x14ac:dyDescent="0.25">
      <c r="B207" s="27"/>
      <c r="C207" s="442">
        <v>2</v>
      </c>
      <c r="D207" s="6" t="s">
        <v>86</v>
      </c>
      <c r="E207" s="335" t="s">
        <v>10</v>
      </c>
      <c r="F207" s="485" t="s">
        <v>10</v>
      </c>
      <c r="G207" s="488"/>
      <c r="H207" s="620"/>
      <c r="J207" s="784" t="s">
        <v>717</v>
      </c>
    </row>
    <row r="208" spans="1:12" ht="14.1" customHeight="1" outlineLevel="1" x14ac:dyDescent="0.25">
      <c r="B208" s="27"/>
      <c r="C208" s="442">
        <v>3</v>
      </c>
      <c r="D208" s="1" t="s">
        <v>98</v>
      </c>
      <c r="E208" s="335" t="s">
        <v>10</v>
      </c>
      <c r="F208" s="485" t="s">
        <v>10</v>
      </c>
      <c r="G208" s="488"/>
      <c r="H208" s="620"/>
      <c r="J208" s="784" t="s">
        <v>717</v>
      </c>
    </row>
    <row r="209" spans="2:10" ht="14.1" customHeight="1" outlineLevel="1" x14ac:dyDescent="0.25">
      <c r="B209" s="30"/>
      <c r="C209" s="442">
        <v>4</v>
      </c>
      <c r="D209" s="6" t="s">
        <v>251</v>
      </c>
      <c r="E209" s="335" t="s">
        <v>10</v>
      </c>
      <c r="F209" s="485" t="s">
        <v>10</v>
      </c>
      <c r="G209" s="488"/>
      <c r="H209" s="620"/>
      <c r="J209" s="784" t="s">
        <v>717</v>
      </c>
    </row>
    <row r="210" spans="2:10" ht="14.1" customHeight="1" outlineLevel="1" x14ac:dyDescent="0.25">
      <c r="B210" s="30"/>
      <c r="C210" s="442">
        <v>5</v>
      </c>
      <c r="D210" s="1" t="s">
        <v>249</v>
      </c>
      <c r="E210" s="335" t="s">
        <v>10</v>
      </c>
      <c r="F210" s="485" t="s">
        <v>10</v>
      </c>
      <c r="G210" s="488"/>
      <c r="H210" s="620"/>
      <c r="J210" s="784" t="s">
        <v>717</v>
      </c>
    </row>
    <row r="211" spans="2:10" ht="14.1" customHeight="1" outlineLevel="1" x14ac:dyDescent="0.25">
      <c r="B211" s="30"/>
      <c r="C211" s="442">
        <v>6</v>
      </c>
      <c r="D211" s="1" t="s">
        <v>250</v>
      </c>
      <c r="E211" s="344" t="s">
        <v>10</v>
      </c>
      <c r="F211" s="485" t="s">
        <v>10</v>
      </c>
      <c r="G211" s="495"/>
      <c r="H211" s="620"/>
      <c r="J211" s="784" t="s">
        <v>717</v>
      </c>
    </row>
    <row r="212" spans="2:10" ht="14.1" customHeight="1" outlineLevel="1" x14ac:dyDescent="0.25">
      <c r="B212" s="31"/>
      <c r="C212" s="442">
        <v>7</v>
      </c>
      <c r="D212" s="1" t="s">
        <v>97</v>
      </c>
      <c r="E212" s="382" t="s">
        <v>10</v>
      </c>
      <c r="F212" s="485" t="s">
        <v>10</v>
      </c>
      <c r="G212" s="383"/>
      <c r="H212" s="620"/>
      <c r="J212" s="784" t="s">
        <v>717</v>
      </c>
    </row>
    <row r="213" spans="2:10" ht="14.1" customHeight="1" outlineLevel="1" x14ac:dyDescent="0.2">
      <c r="B213" s="26">
        <f>B205+0.1</f>
        <v>1.7000000000000006</v>
      </c>
      <c r="C213" s="83" t="s">
        <v>840</v>
      </c>
      <c r="D213" s="431"/>
      <c r="E213" s="889" t="s">
        <v>40</v>
      </c>
      <c r="F213" s="890"/>
      <c r="G213" s="891"/>
      <c r="H213" s="538"/>
      <c r="J213" s="784" t="s">
        <v>717</v>
      </c>
    </row>
    <row r="214" spans="2:10" ht="14.1" customHeight="1" outlineLevel="1" x14ac:dyDescent="0.25">
      <c r="B214" s="30"/>
      <c r="C214" s="442">
        <v>1</v>
      </c>
      <c r="D214" s="1" t="s">
        <v>252</v>
      </c>
      <c r="E214" s="335" t="s">
        <v>10</v>
      </c>
      <c r="F214" s="485" t="s">
        <v>10</v>
      </c>
      <c r="G214" s="488"/>
      <c r="H214" s="620"/>
      <c r="J214" s="784" t="s">
        <v>717</v>
      </c>
    </row>
    <row r="215" spans="2:10" ht="14.1" customHeight="1" outlineLevel="1" x14ac:dyDescent="0.25">
      <c r="B215" s="30"/>
      <c r="C215" s="442">
        <v>2</v>
      </c>
      <c r="D215" s="6" t="s">
        <v>106</v>
      </c>
      <c r="E215" s="335" t="s">
        <v>10</v>
      </c>
      <c r="F215" s="485" t="s">
        <v>10</v>
      </c>
      <c r="G215" s="488"/>
      <c r="H215" s="620"/>
      <c r="J215" s="784" t="s">
        <v>717</v>
      </c>
    </row>
    <row r="216" spans="2:10" ht="14.1" customHeight="1" outlineLevel="1" x14ac:dyDescent="0.25">
      <c r="B216" s="30"/>
      <c r="C216" s="442">
        <v>3</v>
      </c>
      <c r="D216" s="6" t="s">
        <v>107</v>
      </c>
      <c r="E216" s="335" t="s">
        <v>10</v>
      </c>
      <c r="F216" s="485" t="s">
        <v>10</v>
      </c>
      <c r="G216" s="488"/>
      <c r="H216" s="620"/>
      <c r="J216" s="784" t="s">
        <v>717</v>
      </c>
    </row>
    <row r="217" spans="2:10" ht="14.1" customHeight="1" outlineLevel="1" x14ac:dyDescent="0.25">
      <c r="B217" s="84"/>
      <c r="C217" s="442">
        <v>4</v>
      </c>
      <c r="D217" s="52" t="s">
        <v>108</v>
      </c>
      <c r="E217" s="335" t="s">
        <v>10</v>
      </c>
      <c r="F217" s="485" t="s">
        <v>10</v>
      </c>
      <c r="G217" s="488"/>
      <c r="H217" s="620"/>
      <c r="J217" s="784" t="s">
        <v>717</v>
      </c>
    </row>
    <row r="218" spans="2:10" ht="14.1" customHeight="1" outlineLevel="1" x14ac:dyDescent="0.2">
      <c r="B218" s="26">
        <f>B213+0.1</f>
        <v>1.8000000000000007</v>
      </c>
      <c r="C218" s="13" t="s">
        <v>839</v>
      </c>
      <c r="D218" s="13"/>
      <c r="E218" s="889" t="s">
        <v>40</v>
      </c>
      <c r="F218" s="890"/>
      <c r="G218" s="891"/>
      <c r="H218" s="538"/>
      <c r="J218" s="784" t="s">
        <v>712</v>
      </c>
    </row>
    <row r="219" spans="2:10" ht="14.1" customHeight="1" outlineLevel="1" x14ac:dyDescent="0.25">
      <c r="B219" s="30"/>
      <c r="C219" s="442">
        <v>1</v>
      </c>
      <c r="D219" s="1" t="s">
        <v>69</v>
      </c>
      <c r="E219" s="335" t="s">
        <v>10</v>
      </c>
      <c r="F219" s="485" t="s">
        <v>10</v>
      </c>
      <c r="G219" s="434"/>
      <c r="H219" s="620"/>
      <c r="J219" s="784" t="s">
        <v>712</v>
      </c>
    </row>
    <row r="220" spans="2:10" ht="14.1" customHeight="1" outlineLevel="1" x14ac:dyDescent="0.25">
      <c r="B220" s="30"/>
      <c r="C220" s="442">
        <v>2</v>
      </c>
      <c r="D220" s="1" t="s">
        <v>112</v>
      </c>
      <c r="E220" s="335" t="s">
        <v>10</v>
      </c>
      <c r="F220" s="485" t="s">
        <v>10</v>
      </c>
      <c r="G220" s="434"/>
      <c r="H220" s="620"/>
      <c r="J220" s="784" t="s">
        <v>712</v>
      </c>
    </row>
    <row r="221" spans="2:10" ht="14.1" customHeight="1" outlineLevel="1" x14ac:dyDescent="0.25">
      <c r="B221" s="30"/>
      <c r="C221" s="442">
        <v>3</v>
      </c>
      <c r="D221" s="364" t="s">
        <v>114</v>
      </c>
      <c r="E221" s="335" t="s">
        <v>10</v>
      </c>
      <c r="F221" s="485" t="s">
        <v>10</v>
      </c>
      <c r="G221" s="434"/>
      <c r="H221" s="620"/>
      <c r="J221" s="784" t="s">
        <v>712</v>
      </c>
    </row>
    <row r="222" spans="2:10" ht="14.1" customHeight="1" outlineLevel="1" x14ac:dyDescent="0.25">
      <c r="B222" s="30"/>
      <c r="C222" s="442">
        <v>4</v>
      </c>
      <c r="D222" s="364" t="s">
        <v>113</v>
      </c>
      <c r="E222" s="380" t="s">
        <v>10</v>
      </c>
      <c r="F222" s="485" t="s">
        <v>10</v>
      </c>
      <c r="G222" s="422"/>
      <c r="H222" s="620"/>
      <c r="J222" s="784" t="s">
        <v>712</v>
      </c>
    </row>
    <row r="223" spans="2:10" ht="14.1" customHeight="1" outlineLevel="1" x14ac:dyDescent="0.25">
      <c r="B223" s="30"/>
      <c r="C223" s="442">
        <v>5</v>
      </c>
      <c r="D223" s="426" t="s">
        <v>119</v>
      </c>
      <c r="E223" s="335" t="s">
        <v>10</v>
      </c>
      <c r="F223" s="485" t="s">
        <v>10</v>
      </c>
      <c r="G223" s="434"/>
      <c r="H223" s="620"/>
      <c r="J223" s="784" t="s">
        <v>712</v>
      </c>
    </row>
    <row r="224" spans="2:10" ht="14.1" customHeight="1" outlineLevel="1" x14ac:dyDescent="0.25">
      <c r="B224" s="33"/>
      <c r="C224" s="14">
        <v>6</v>
      </c>
      <c r="D224" s="15" t="s">
        <v>99</v>
      </c>
      <c r="E224" s="335" t="s">
        <v>10</v>
      </c>
      <c r="F224" s="485" t="s">
        <v>10</v>
      </c>
      <c r="G224" s="434"/>
      <c r="H224" s="620"/>
      <c r="J224" s="784" t="s">
        <v>712</v>
      </c>
    </row>
    <row r="225" spans="2:12" ht="14.1" customHeight="1" outlineLevel="1" x14ac:dyDescent="0.2">
      <c r="B225" s="26">
        <f>B218+0.1</f>
        <v>1.9000000000000008</v>
      </c>
      <c r="C225" s="431" t="s">
        <v>838</v>
      </c>
      <c r="D225" s="80"/>
      <c r="E225" s="889" t="s">
        <v>40</v>
      </c>
      <c r="F225" s="890"/>
      <c r="G225" s="891"/>
      <c r="H225" s="538"/>
      <c r="J225" s="784" t="s">
        <v>716</v>
      </c>
    </row>
    <row r="226" spans="2:12" ht="14.1" customHeight="1" outlineLevel="1" x14ac:dyDescent="0.25">
      <c r="B226" s="30"/>
      <c r="C226" s="442">
        <v>1</v>
      </c>
      <c r="D226" s="444" t="s">
        <v>70</v>
      </c>
      <c r="E226" s="344" t="s">
        <v>10</v>
      </c>
      <c r="F226" s="485" t="s">
        <v>10</v>
      </c>
      <c r="G226" s="495"/>
      <c r="H226" s="620"/>
      <c r="J226" s="784" t="s">
        <v>716</v>
      </c>
    </row>
    <row r="227" spans="2:12" ht="14.1" customHeight="1" outlineLevel="1" x14ac:dyDescent="0.25">
      <c r="B227" s="31"/>
      <c r="C227" s="443">
        <v>2</v>
      </c>
      <c r="D227" s="94" t="s">
        <v>233</v>
      </c>
      <c r="E227" s="335" t="s">
        <v>10</v>
      </c>
      <c r="F227" s="485" t="s">
        <v>10</v>
      </c>
      <c r="G227" s="488"/>
      <c r="H227" s="620"/>
      <c r="J227" s="784" t="s">
        <v>716</v>
      </c>
    </row>
    <row r="228" spans="2:12" ht="24" customHeight="1" outlineLevel="1" x14ac:dyDescent="0.25">
      <c r="B228" s="32">
        <v>1.1000000000000001</v>
      </c>
      <c r="C228" s="888" t="s">
        <v>451</v>
      </c>
      <c r="D228" s="888"/>
      <c r="E228" s="335" t="s">
        <v>10</v>
      </c>
      <c r="F228" s="485" t="s">
        <v>10</v>
      </c>
      <c r="G228" s="488"/>
      <c r="H228" s="620"/>
      <c r="J228" s="784" t="s">
        <v>716</v>
      </c>
    </row>
    <row r="229" spans="2:12" ht="14.1" customHeight="1" outlineLevel="1" x14ac:dyDescent="0.25">
      <c r="B229" s="536" t="s">
        <v>613</v>
      </c>
      <c r="C229" s="537"/>
      <c r="D229" s="537"/>
      <c r="E229" s="537"/>
      <c r="F229" s="537"/>
      <c r="G229" s="537"/>
      <c r="H229" s="543"/>
      <c r="J229" s="784"/>
    </row>
    <row r="230" spans="2:12" ht="14.1" customHeight="1" outlineLevel="1" x14ac:dyDescent="0.25">
      <c r="B230" s="30">
        <f>B228+0.01</f>
        <v>1.1100000000000001</v>
      </c>
      <c r="C230" s="81" t="s">
        <v>92</v>
      </c>
      <c r="D230" s="1"/>
      <c r="E230" s="335">
        <v>1</v>
      </c>
      <c r="F230" s="485"/>
      <c r="G230" s="428"/>
      <c r="H230" s="620"/>
      <c r="J230" s="784" t="s">
        <v>717</v>
      </c>
    </row>
    <row r="231" spans="2:12" ht="14.1" customHeight="1" outlineLevel="1" x14ac:dyDescent="0.2">
      <c r="B231" s="30">
        <f>B230+0.01</f>
        <v>1.1200000000000001</v>
      </c>
      <c r="C231" s="81" t="s">
        <v>836</v>
      </c>
      <c r="D231" s="1"/>
      <c r="E231" s="335">
        <v>1</v>
      </c>
      <c r="F231" s="485"/>
      <c r="G231" s="488"/>
      <c r="H231" s="627"/>
      <c r="J231" s="784" t="s">
        <v>716</v>
      </c>
    </row>
    <row r="232" spans="2:12" ht="14.1" customHeight="1" outlineLevel="1" x14ac:dyDescent="0.2">
      <c r="B232" s="29">
        <f>B231+0.01</f>
        <v>1.1300000000000001</v>
      </c>
      <c r="C232" s="431" t="s">
        <v>837</v>
      </c>
      <c r="D232" s="80"/>
      <c r="E232" s="889" t="s">
        <v>38</v>
      </c>
      <c r="F232" s="890"/>
      <c r="G232" s="891"/>
      <c r="H232" s="642"/>
      <c r="J232" s="784" t="s">
        <v>716</v>
      </c>
    </row>
    <row r="233" spans="2:12" ht="14.1" customHeight="1" outlineLevel="1" x14ac:dyDescent="0.25">
      <c r="B233" s="30"/>
      <c r="C233" s="442">
        <v>1</v>
      </c>
      <c r="D233" s="444" t="s">
        <v>94</v>
      </c>
      <c r="E233" s="335">
        <v>1</v>
      </c>
      <c r="F233" s="485"/>
      <c r="G233" s="488"/>
      <c r="H233" s="620"/>
      <c r="J233" s="784" t="s">
        <v>716</v>
      </c>
    </row>
    <row r="234" spans="2:12" ht="14.1" customHeight="1" outlineLevel="1" x14ac:dyDescent="0.25">
      <c r="B234" s="30"/>
      <c r="C234" s="442">
        <v>2</v>
      </c>
      <c r="D234" s="444" t="s">
        <v>95</v>
      </c>
      <c r="E234" s="335">
        <v>1</v>
      </c>
      <c r="F234" s="485"/>
      <c r="G234" s="488"/>
      <c r="H234" s="620"/>
      <c r="J234" s="784" t="s">
        <v>716</v>
      </c>
    </row>
    <row r="235" spans="2:12" ht="14.1" customHeight="1" outlineLevel="1" x14ac:dyDescent="0.25">
      <c r="B235" s="32">
        <f>B232+0.01</f>
        <v>1.1400000000000001</v>
      </c>
      <c r="C235" s="888" t="s">
        <v>310</v>
      </c>
      <c r="D235" s="888"/>
      <c r="E235" s="335">
        <v>2</v>
      </c>
      <c r="F235" s="485"/>
      <c r="G235" s="488"/>
      <c r="H235" s="620"/>
      <c r="J235" s="784" t="s">
        <v>717</v>
      </c>
    </row>
    <row r="236" spans="2:12" s="444" customFormat="1" ht="14.1" customHeight="1" outlineLevel="1" x14ac:dyDescent="0.25">
      <c r="B236" s="32" t="s">
        <v>772</v>
      </c>
      <c r="C236" s="888" t="s">
        <v>798</v>
      </c>
      <c r="D236" s="888"/>
      <c r="E236" s="335">
        <v>2</v>
      </c>
      <c r="F236" s="485"/>
      <c r="G236" s="488"/>
      <c r="H236" s="620"/>
      <c r="J236" s="784" t="s">
        <v>717</v>
      </c>
    </row>
    <row r="237" spans="2:12" s="502" customFormat="1" ht="26.45" customHeight="1" outlineLevel="1" x14ac:dyDescent="0.25">
      <c r="B237" s="552" t="s">
        <v>133</v>
      </c>
      <c r="C237" s="553"/>
      <c r="D237" s="553"/>
      <c r="E237" s="553"/>
      <c r="F237" s="553"/>
      <c r="G237" s="491"/>
      <c r="H237" s="550"/>
      <c r="J237" s="784"/>
      <c r="L237" s="153"/>
    </row>
    <row r="238" spans="2:12" ht="14.1" customHeight="1" outlineLevel="1" x14ac:dyDescent="0.25">
      <c r="B238" s="534" t="s">
        <v>607</v>
      </c>
      <c r="C238" s="468" t="s">
        <v>894</v>
      </c>
      <c r="D238" s="468"/>
      <c r="E238" s="468"/>
      <c r="F238" s="468"/>
      <c r="G238" s="493"/>
      <c r="H238" s="533"/>
      <c r="J238" s="784"/>
    </row>
    <row r="239" spans="2:12" ht="14.1" customHeight="1" outlineLevel="1" x14ac:dyDescent="0.25">
      <c r="B239" s="25">
        <v>2</v>
      </c>
      <c r="C239" s="888" t="s">
        <v>878</v>
      </c>
      <c r="D239" s="888"/>
      <c r="E239" s="335" t="s">
        <v>10</v>
      </c>
      <c r="F239" s="485" t="s">
        <v>10</v>
      </c>
      <c r="G239" s="488"/>
      <c r="H239" s="540"/>
      <c r="J239" s="784" t="s">
        <v>717</v>
      </c>
      <c r="K239" s="445"/>
    </row>
    <row r="240" spans="2:12" s="444" customFormat="1" ht="14.1" customHeight="1" outlineLevel="1" x14ac:dyDescent="0.25">
      <c r="B240" s="25" t="s">
        <v>813</v>
      </c>
      <c r="C240" s="888" t="s">
        <v>879</v>
      </c>
      <c r="D240" s="888"/>
      <c r="E240" s="335" t="s">
        <v>10</v>
      </c>
      <c r="F240" s="485" t="s">
        <v>10</v>
      </c>
      <c r="G240" s="488"/>
      <c r="H240" s="540"/>
      <c r="J240" s="784"/>
      <c r="K240" s="445"/>
    </row>
    <row r="241" spans="1:12" ht="14.1" customHeight="1" outlineLevel="1" x14ac:dyDescent="0.25">
      <c r="B241" s="536" t="s">
        <v>613</v>
      </c>
      <c r="C241" s="537" t="s">
        <v>897</v>
      </c>
      <c r="D241" s="537"/>
      <c r="E241" s="537"/>
      <c r="F241" s="537"/>
      <c r="G241" s="537"/>
      <c r="H241" s="543"/>
      <c r="J241" s="784"/>
      <c r="L241" s="502"/>
    </row>
    <row r="242" spans="1:12" s="444" customFormat="1" ht="14.1" customHeight="1" outlineLevel="1" x14ac:dyDescent="0.25">
      <c r="B242" s="25" t="s">
        <v>814</v>
      </c>
      <c r="C242" s="812" t="s">
        <v>895</v>
      </c>
      <c r="D242" s="812"/>
      <c r="E242" s="918" t="s">
        <v>899</v>
      </c>
      <c r="F242" s="919"/>
      <c r="G242" s="920"/>
      <c r="H242" s="540"/>
      <c r="J242" s="784"/>
      <c r="L242" s="502"/>
    </row>
    <row r="243" spans="1:12" ht="14.1" customHeight="1" outlineLevel="1" x14ac:dyDescent="0.25">
      <c r="B243" s="25"/>
      <c r="C243" s="824" t="s">
        <v>818</v>
      </c>
      <c r="D243" s="812" t="s">
        <v>898</v>
      </c>
      <c r="E243" s="335">
        <v>2</v>
      </c>
      <c r="F243" s="942"/>
      <c r="G243" s="977"/>
      <c r="H243" s="893"/>
      <c r="J243" s="784" t="s">
        <v>717</v>
      </c>
    </row>
    <row r="244" spans="1:12" ht="14.1" customHeight="1" outlineLevel="1" x14ac:dyDescent="0.25">
      <c r="B244" s="25"/>
      <c r="C244" s="824" t="s">
        <v>25</v>
      </c>
      <c r="D244" s="812" t="s">
        <v>896</v>
      </c>
      <c r="E244" s="335">
        <v>4</v>
      </c>
      <c r="F244" s="943"/>
      <c r="G244" s="979"/>
      <c r="H244" s="894"/>
      <c r="J244" s="784" t="s">
        <v>717</v>
      </c>
    </row>
    <row r="245" spans="1:12" s="502" customFormat="1" ht="26.45" customHeight="1" outlineLevel="1" x14ac:dyDescent="0.25">
      <c r="B245" s="552" t="s">
        <v>42</v>
      </c>
      <c r="C245" s="553"/>
      <c r="D245" s="553"/>
      <c r="E245" s="553"/>
      <c r="F245" s="553"/>
      <c r="G245" s="491"/>
      <c r="H245" s="550"/>
      <c r="J245" s="784"/>
      <c r="L245" s="153"/>
    </row>
    <row r="246" spans="1:12" ht="14.1" customHeight="1" outlineLevel="1" x14ac:dyDescent="0.25">
      <c r="B246" s="534" t="s">
        <v>607</v>
      </c>
      <c r="C246" s="468"/>
      <c r="D246" s="468"/>
      <c r="E246" s="468"/>
      <c r="F246" s="468"/>
      <c r="G246" s="493"/>
      <c r="H246" s="533"/>
      <c r="J246" s="784"/>
    </row>
    <row r="247" spans="1:12" ht="14.1" customHeight="1" outlineLevel="1" x14ac:dyDescent="0.2">
      <c r="B247" s="27">
        <v>3</v>
      </c>
      <c r="C247" s="445" t="s">
        <v>277</v>
      </c>
      <c r="D247" s="445"/>
      <c r="E247" s="969" t="s">
        <v>40</v>
      </c>
      <c r="F247" s="970"/>
      <c r="G247" s="971"/>
      <c r="H247" s="538"/>
      <c r="J247" s="784" t="s">
        <v>717</v>
      </c>
    </row>
    <row r="248" spans="1:12" ht="14.1" customHeight="1" outlineLevel="1" x14ac:dyDescent="0.25">
      <c r="B248" s="27"/>
      <c r="C248" s="442">
        <v>1</v>
      </c>
      <c r="D248" s="6" t="s">
        <v>220</v>
      </c>
      <c r="E248" s="356" t="s">
        <v>10</v>
      </c>
      <c r="F248" s="485" t="s">
        <v>10</v>
      </c>
      <c r="G248" s="353"/>
      <c r="H248" s="628"/>
      <c r="J248" s="784" t="s">
        <v>717</v>
      </c>
      <c r="L248" s="502"/>
    </row>
    <row r="249" spans="1:12" s="97" customFormat="1" ht="14.1" customHeight="1" outlineLevel="1" x14ac:dyDescent="0.25">
      <c r="A249" s="445"/>
      <c r="B249" s="28"/>
      <c r="C249" s="443">
        <v>2</v>
      </c>
      <c r="D249" s="52" t="s">
        <v>880</v>
      </c>
      <c r="E249" s="356" t="s">
        <v>10</v>
      </c>
      <c r="F249" s="485" t="s">
        <v>10</v>
      </c>
      <c r="G249" s="353"/>
      <c r="H249" s="628"/>
      <c r="J249" s="784" t="s">
        <v>717</v>
      </c>
      <c r="L249" s="153"/>
    </row>
    <row r="250" spans="1:12" s="97" customFormat="1" ht="14.1" customHeight="1" outlineLevel="1" x14ac:dyDescent="0.2">
      <c r="A250" s="445"/>
      <c r="B250" s="26">
        <f>B247+0.1</f>
        <v>3.1</v>
      </c>
      <c r="C250" s="87" t="s">
        <v>625</v>
      </c>
      <c r="D250" s="46"/>
      <c r="E250" s="908" t="s">
        <v>40</v>
      </c>
      <c r="F250" s="909"/>
      <c r="G250" s="910"/>
      <c r="H250" s="538"/>
      <c r="J250" s="784" t="s">
        <v>717</v>
      </c>
      <c r="L250" s="153"/>
    </row>
    <row r="251" spans="1:12" s="97" customFormat="1" ht="26.45" customHeight="1" outlineLevel="1" x14ac:dyDescent="0.25">
      <c r="A251" s="445"/>
      <c r="B251" s="27"/>
      <c r="C251" s="442">
        <v>1</v>
      </c>
      <c r="D251" s="426" t="s">
        <v>811</v>
      </c>
      <c r="E251" s="384" t="s">
        <v>10</v>
      </c>
      <c r="F251" s="485" t="s">
        <v>10</v>
      </c>
      <c r="G251" s="346"/>
      <c r="H251" s="619"/>
      <c r="J251" s="784" t="s">
        <v>717</v>
      </c>
      <c r="L251" s="153"/>
    </row>
    <row r="252" spans="1:12" s="97" customFormat="1" ht="14.1" customHeight="1" outlineLevel="1" x14ac:dyDescent="0.25">
      <c r="A252" s="445"/>
      <c r="B252" s="27"/>
      <c r="C252" s="442">
        <v>2</v>
      </c>
      <c r="D252" s="1" t="s">
        <v>372</v>
      </c>
      <c r="E252" s="384" t="s">
        <v>10</v>
      </c>
      <c r="F252" s="485" t="s">
        <v>10</v>
      </c>
      <c r="G252" s="346"/>
      <c r="H252" s="619"/>
      <c r="J252" s="784" t="s">
        <v>717</v>
      </c>
    </row>
    <row r="253" spans="1:12" s="97" customFormat="1" ht="38.25" customHeight="1" outlineLevel="1" x14ac:dyDescent="0.25">
      <c r="A253" s="445"/>
      <c r="B253" s="27"/>
      <c r="C253" s="442">
        <v>3</v>
      </c>
      <c r="D253" s="6" t="s">
        <v>773</v>
      </c>
      <c r="E253" s="385" t="s">
        <v>10</v>
      </c>
      <c r="F253" s="485" t="s">
        <v>10</v>
      </c>
      <c r="G253" s="346"/>
      <c r="H253" s="619"/>
      <c r="J253" s="784" t="s">
        <v>717</v>
      </c>
    </row>
    <row r="254" spans="1:12" s="97" customFormat="1" ht="14.1" customHeight="1" outlineLevel="1" x14ac:dyDescent="0.2">
      <c r="A254" s="445"/>
      <c r="B254" s="26">
        <f>B272+0.1</f>
        <v>3.21</v>
      </c>
      <c r="C254" s="921" t="s">
        <v>856</v>
      </c>
      <c r="D254" s="921"/>
      <c r="E254" s="908" t="s">
        <v>40</v>
      </c>
      <c r="F254" s="909"/>
      <c r="G254" s="910"/>
      <c r="H254" s="538"/>
      <c r="J254" s="784" t="s">
        <v>717</v>
      </c>
    </row>
    <row r="255" spans="1:12" s="97" customFormat="1" ht="14.1" customHeight="1" outlineLevel="1" x14ac:dyDescent="0.25">
      <c r="A255" s="445"/>
      <c r="B255" s="27"/>
      <c r="C255" s="442">
        <v>1</v>
      </c>
      <c r="D255" s="426" t="s">
        <v>624</v>
      </c>
      <c r="E255" s="384" t="s">
        <v>10</v>
      </c>
      <c r="F255" s="485" t="s">
        <v>10</v>
      </c>
      <c r="G255" s="346"/>
      <c r="H255" s="619"/>
      <c r="J255" s="784" t="s">
        <v>717</v>
      </c>
    </row>
    <row r="256" spans="1:12" s="97" customFormat="1" ht="14.1" customHeight="1" outlineLevel="1" x14ac:dyDescent="0.25">
      <c r="A256" s="445"/>
      <c r="B256" s="28"/>
      <c r="C256" s="442">
        <v>2</v>
      </c>
      <c r="D256" s="426" t="s">
        <v>265</v>
      </c>
      <c r="E256" s="384" t="s">
        <v>10</v>
      </c>
      <c r="F256" s="485" t="s">
        <v>10</v>
      </c>
      <c r="G256" s="346"/>
      <c r="H256" s="619"/>
      <c r="J256" s="784" t="s">
        <v>717</v>
      </c>
    </row>
    <row r="257" spans="1:12" s="97" customFormat="1" ht="14.1" customHeight="1" outlineLevel="1" x14ac:dyDescent="0.2">
      <c r="A257" s="445"/>
      <c r="B257" s="27">
        <f>B254+0.1</f>
        <v>3.31</v>
      </c>
      <c r="C257" s="921" t="s">
        <v>857</v>
      </c>
      <c r="D257" s="921"/>
      <c r="E257" s="908" t="s">
        <v>40</v>
      </c>
      <c r="F257" s="909"/>
      <c r="G257" s="910"/>
      <c r="H257" s="538"/>
      <c r="J257" s="784" t="s">
        <v>717</v>
      </c>
    </row>
    <row r="258" spans="1:12" s="97" customFormat="1" ht="26.45" customHeight="1" outlineLevel="1" x14ac:dyDescent="0.25">
      <c r="A258" s="445"/>
      <c r="B258" s="27"/>
      <c r="C258" s="442">
        <v>1</v>
      </c>
      <c r="D258" s="426" t="s">
        <v>203</v>
      </c>
      <c r="E258" s="384" t="s">
        <v>10</v>
      </c>
      <c r="F258" s="485" t="s">
        <v>10</v>
      </c>
      <c r="G258" s="346"/>
      <c r="H258" s="619"/>
      <c r="J258" s="784" t="s">
        <v>717</v>
      </c>
    </row>
    <row r="259" spans="1:12" s="97" customFormat="1" ht="14.1" customHeight="1" outlineLevel="1" x14ac:dyDescent="0.25">
      <c r="A259" s="445"/>
      <c r="B259" s="27"/>
      <c r="C259" s="442">
        <v>2</v>
      </c>
      <c r="D259" s="426" t="s">
        <v>36</v>
      </c>
      <c r="E259" s="335" t="s">
        <v>10</v>
      </c>
      <c r="F259" s="485" t="s">
        <v>10</v>
      </c>
      <c r="G259" s="488"/>
      <c r="H259" s="619"/>
      <c r="J259" s="784" t="s">
        <v>717</v>
      </c>
    </row>
    <row r="260" spans="1:12" s="97" customFormat="1" ht="14.1" customHeight="1" outlineLevel="1" x14ac:dyDescent="0.25">
      <c r="A260" s="445"/>
      <c r="B260" s="28"/>
      <c r="C260" s="443">
        <v>3</v>
      </c>
      <c r="D260" s="4" t="s">
        <v>115</v>
      </c>
      <c r="E260" s="335" t="s">
        <v>10</v>
      </c>
      <c r="F260" s="485" t="s">
        <v>10</v>
      </c>
      <c r="G260" s="488"/>
      <c r="H260" s="619"/>
      <c r="J260" s="784" t="s">
        <v>717</v>
      </c>
    </row>
    <row r="261" spans="1:12" s="97" customFormat="1" ht="14.1" customHeight="1" outlineLevel="1" x14ac:dyDescent="0.2">
      <c r="A261" s="445"/>
      <c r="B261" s="26">
        <f>B257+0.1</f>
        <v>3.41</v>
      </c>
      <c r="C261" s="431" t="s">
        <v>858</v>
      </c>
      <c r="D261" s="46"/>
      <c r="E261" s="895" t="s">
        <v>40</v>
      </c>
      <c r="F261" s="896"/>
      <c r="G261" s="897"/>
      <c r="H261" s="538"/>
      <c r="J261" s="784" t="s">
        <v>717</v>
      </c>
    </row>
    <row r="262" spans="1:12" s="97" customFormat="1" ht="14.1" customHeight="1" outlineLevel="1" x14ac:dyDescent="0.25">
      <c r="A262" s="445"/>
      <c r="B262" s="27"/>
      <c r="C262" s="442">
        <v>1</v>
      </c>
      <c r="D262" s="1" t="s">
        <v>285</v>
      </c>
      <c r="E262" s="386" t="s">
        <v>10</v>
      </c>
      <c r="F262" s="485" t="s">
        <v>10</v>
      </c>
      <c r="G262" s="433"/>
      <c r="H262" s="619"/>
      <c r="J262" s="784" t="s">
        <v>717</v>
      </c>
    </row>
    <row r="263" spans="1:12" s="97" customFormat="1" ht="26.45" customHeight="1" outlineLevel="1" x14ac:dyDescent="0.25">
      <c r="A263" s="445"/>
      <c r="B263" s="28"/>
      <c r="C263" s="443">
        <v>2</v>
      </c>
      <c r="D263" s="427" t="s">
        <v>771</v>
      </c>
      <c r="E263" s="387" t="s">
        <v>10</v>
      </c>
      <c r="F263" s="485" t="s">
        <v>10</v>
      </c>
      <c r="G263" s="432"/>
      <c r="H263" s="619"/>
      <c r="J263" s="784" t="s">
        <v>717</v>
      </c>
    </row>
    <row r="264" spans="1:12" ht="14.1" customHeight="1" outlineLevel="1" x14ac:dyDescent="0.25">
      <c r="B264" s="25">
        <f>B261+0.1</f>
        <v>3.5100000000000002</v>
      </c>
      <c r="C264" s="901" t="s">
        <v>253</v>
      </c>
      <c r="D264" s="901"/>
      <c r="E264" s="384" t="s">
        <v>10</v>
      </c>
      <c r="F264" s="485" t="s">
        <v>10</v>
      </c>
      <c r="G264" s="346"/>
      <c r="H264" s="628"/>
      <c r="J264" s="784" t="s">
        <v>717</v>
      </c>
      <c r="L264" s="97"/>
    </row>
    <row r="265" spans="1:12" ht="14.1" customHeight="1" outlineLevel="1" x14ac:dyDescent="0.25">
      <c r="B265" s="25">
        <f>B264+0.1</f>
        <v>3.6100000000000003</v>
      </c>
      <c r="C265" s="4" t="s">
        <v>354</v>
      </c>
      <c r="D265" s="94"/>
      <c r="E265" s="380" t="s">
        <v>10</v>
      </c>
      <c r="F265" s="485" t="s">
        <v>10</v>
      </c>
      <c r="G265" s="429"/>
      <c r="H265" s="620"/>
      <c r="J265" s="784" t="s">
        <v>717</v>
      </c>
      <c r="L265" s="97"/>
    </row>
    <row r="266" spans="1:12" s="97" customFormat="1" ht="14.1" customHeight="1" outlineLevel="1" x14ac:dyDescent="0.25">
      <c r="A266" s="445"/>
      <c r="B266" s="25">
        <f>B265+0.1</f>
        <v>3.7100000000000004</v>
      </c>
      <c r="C266" s="888" t="s">
        <v>286</v>
      </c>
      <c r="D266" s="888"/>
      <c r="E266" s="384" t="s">
        <v>10</v>
      </c>
      <c r="F266" s="485" t="s">
        <v>10</v>
      </c>
      <c r="G266" s="346"/>
      <c r="H266" s="628"/>
      <c r="J266" s="784" t="s">
        <v>717</v>
      </c>
    </row>
    <row r="267" spans="1:12" s="97" customFormat="1" ht="14.1" customHeight="1" outlineLevel="1" x14ac:dyDescent="0.25">
      <c r="A267" s="445"/>
      <c r="B267" s="927" t="s">
        <v>620</v>
      </c>
      <c r="C267" s="928"/>
      <c r="D267" s="928"/>
      <c r="E267" s="928"/>
      <c r="F267" s="928"/>
      <c r="G267" s="928"/>
      <c r="H267" s="929"/>
      <c r="J267" s="784"/>
      <c r="L267" s="153"/>
    </row>
    <row r="268" spans="1:12" s="97" customFormat="1" ht="14.1" customHeight="1" outlineLevel="1" x14ac:dyDescent="0.25">
      <c r="A268" s="445"/>
      <c r="B268" s="27">
        <f>B266+0.1</f>
        <v>3.8100000000000005</v>
      </c>
      <c r="C268" s="901" t="s">
        <v>799</v>
      </c>
      <c r="D268" s="901"/>
      <c r="E268" s="335">
        <v>3</v>
      </c>
      <c r="F268" s="485"/>
      <c r="G268" s="436"/>
      <c r="H268" s="628"/>
      <c r="J268" s="784" t="s">
        <v>717</v>
      </c>
      <c r="L268" s="153"/>
    </row>
    <row r="269" spans="1:12" ht="14.1" customHeight="1" outlineLevel="1" x14ac:dyDescent="0.25">
      <c r="B269" s="610" t="s">
        <v>765</v>
      </c>
      <c r="C269" s="611"/>
      <c r="D269" s="611"/>
      <c r="E269" s="611"/>
      <c r="F269" s="611"/>
      <c r="G269" s="486"/>
      <c r="H269" s="531"/>
      <c r="J269" s="784"/>
      <c r="L269" s="97"/>
    </row>
    <row r="270" spans="1:12" s="97" customFormat="1" ht="14.1" customHeight="1" outlineLevel="1" x14ac:dyDescent="0.25">
      <c r="A270" s="445"/>
      <c r="B270" s="27">
        <f>B268+0.1</f>
        <v>3.9100000000000006</v>
      </c>
      <c r="C270" s="961" t="s">
        <v>827</v>
      </c>
      <c r="D270" s="961"/>
      <c r="E270" s="335">
        <v>4</v>
      </c>
      <c r="F270" s="806"/>
      <c r="G270" s="432"/>
      <c r="H270" s="619"/>
      <c r="J270" s="784" t="s">
        <v>717</v>
      </c>
    </row>
    <row r="271" spans="1:12" s="97" customFormat="1" ht="14.1" customHeight="1" outlineLevel="1" x14ac:dyDescent="0.25">
      <c r="A271" s="445"/>
      <c r="B271" s="29">
        <v>3.1</v>
      </c>
      <c r="C271" s="888" t="s">
        <v>223</v>
      </c>
      <c r="D271" s="888"/>
      <c r="E271" s="335">
        <v>2</v>
      </c>
      <c r="F271" s="485"/>
      <c r="G271" s="346"/>
      <c r="H271" s="619"/>
      <c r="J271" s="784" t="s">
        <v>717</v>
      </c>
      <c r="L271" s="153"/>
    </row>
    <row r="272" spans="1:12" ht="14.1" customHeight="1" outlineLevel="1" x14ac:dyDescent="0.25">
      <c r="A272" s="445"/>
      <c r="B272" s="29">
        <f>B271+0.01</f>
        <v>3.11</v>
      </c>
      <c r="C272" s="901" t="s">
        <v>224</v>
      </c>
      <c r="D272" s="901"/>
      <c r="E272" s="335">
        <v>1</v>
      </c>
      <c r="F272" s="485"/>
      <c r="G272" s="346"/>
      <c r="H272" s="619"/>
      <c r="J272" s="784" t="s">
        <v>717</v>
      </c>
      <c r="L272" s="97"/>
    </row>
    <row r="273" spans="1:12" ht="14.1" customHeight="1" outlineLevel="1" x14ac:dyDescent="0.25">
      <c r="B273" s="536" t="s">
        <v>613</v>
      </c>
      <c r="C273" s="537"/>
      <c r="D273" s="537"/>
      <c r="E273" s="537"/>
      <c r="F273" s="537"/>
      <c r="G273" s="537"/>
      <c r="H273" s="543"/>
      <c r="J273" s="784"/>
      <c r="L273" s="445"/>
    </row>
    <row r="274" spans="1:12" ht="14.1" customHeight="1" outlineLevel="1" x14ac:dyDescent="0.2">
      <c r="B274" s="29" t="s">
        <v>519</v>
      </c>
      <c r="C274" s="431" t="s">
        <v>292</v>
      </c>
      <c r="D274" s="80"/>
      <c r="E274" s="889" t="s">
        <v>37</v>
      </c>
      <c r="F274" s="890"/>
      <c r="G274" s="891"/>
      <c r="H274" s="538"/>
      <c r="J274" s="784" t="s">
        <v>717</v>
      </c>
      <c r="L274" s="97"/>
    </row>
    <row r="275" spans="1:12" s="97" customFormat="1" ht="14.1" customHeight="1" outlineLevel="1" x14ac:dyDescent="0.25">
      <c r="A275" s="445"/>
      <c r="B275" s="30"/>
      <c r="C275" s="442" t="s">
        <v>818</v>
      </c>
      <c r="D275" s="444" t="s">
        <v>293</v>
      </c>
      <c r="E275" s="335">
        <v>2</v>
      </c>
      <c r="F275" s="902"/>
      <c r="G275" s="977"/>
      <c r="H275" s="635"/>
      <c r="J275" s="784" t="s">
        <v>717</v>
      </c>
      <c r="L275" s="153"/>
    </row>
    <row r="276" spans="1:12" s="97" customFormat="1" ht="14.1" customHeight="1" outlineLevel="1" x14ac:dyDescent="0.25">
      <c r="A276" s="445"/>
      <c r="B276" s="31"/>
      <c r="C276" s="443" t="s">
        <v>817</v>
      </c>
      <c r="D276" s="94" t="s">
        <v>625</v>
      </c>
      <c r="E276" s="335">
        <v>2</v>
      </c>
      <c r="F276" s="903"/>
      <c r="G276" s="979"/>
      <c r="H276" s="635"/>
      <c r="J276" s="784" t="s">
        <v>717</v>
      </c>
      <c r="L276" s="153"/>
    </row>
    <row r="277" spans="1:12" s="97" customFormat="1" ht="14.1" customHeight="1" outlineLevel="1" x14ac:dyDescent="0.2">
      <c r="A277" s="445"/>
      <c r="B277" s="562" t="s">
        <v>464</v>
      </c>
      <c r="C277" s="445" t="s">
        <v>625</v>
      </c>
      <c r="D277" s="47"/>
      <c r="E277" s="895" t="s">
        <v>38</v>
      </c>
      <c r="F277" s="896"/>
      <c r="G277" s="897"/>
      <c r="H277" s="538"/>
      <c r="J277" s="784" t="s">
        <v>717</v>
      </c>
      <c r="L277" s="153"/>
    </row>
    <row r="278" spans="1:12" s="97" customFormat="1" ht="35.25" customHeight="1" outlineLevel="1" x14ac:dyDescent="0.25">
      <c r="A278" s="445"/>
      <c r="B278" s="30"/>
      <c r="C278" s="442">
        <v>1</v>
      </c>
      <c r="D278" s="6" t="s">
        <v>305</v>
      </c>
      <c r="E278" s="335">
        <v>3</v>
      </c>
      <c r="F278" s="485"/>
      <c r="G278" s="346"/>
      <c r="H278" s="619"/>
      <c r="J278" s="784" t="s">
        <v>717</v>
      </c>
    </row>
    <row r="279" spans="1:12" s="97" customFormat="1" ht="14.1" customHeight="1" outlineLevel="1" x14ac:dyDescent="0.25">
      <c r="A279" s="445"/>
      <c r="B279" s="30"/>
      <c r="C279" s="442">
        <v>2</v>
      </c>
      <c r="D279" s="1" t="s">
        <v>626</v>
      </c>
      <c r="E279" s="335">
        <v>3</v>
      </c>
      <c r="F279" s="485"/>
      <c r="G279" s="346"/>
      <c r="H279" s="619"/>
      <c r="J279" s="784" t="s">
        <v>717</v>
      </c>
    </row>
    <row r="280" spans="1:12" s="97" customFormat="1" ht="14.1" customHeight="1" outlineLevel="1" x14ac:dyDescent="0.25">
      <c r="A280" s="445"/>
      <c r="B280" s="32" t="s">
        <v>661</v>
      </c>
      <c r="C280" s="423" t="s">
        <v>73</v>
      </c>
      <c r="D280" s="423"/>
      <c r="E280" s="335">
        <v>1</v>
      </c>
      <c r="F280" s="485"/>
      <c r="G280" s="433"/>
      <c r="H280" s="628"/>
      <c r="J280" s="784" t="s">
        <v>712</v>
      </c>
    </row>
    <row r="281" spans="1:12" s="97" customFormat="1" ht="14.1" customHeight="1" outlineLevel="1" x14ac:dyDescent="0.2">
      <c r="A281" s="445"/>
      <c r="B281" s="30" t="s">
        <v>662</v>
      </c>
      <c r="C281" s="1" t="s">
        <v>859</v>
      </c>
      <c r="D281" s="444"/>
      <c r="E281" s="905" t="s">
        <v>37</v>
      </c>
      <c r="F281" s="906"/>
      <c r="G281" s="907"/>
      <c r="H281" s="538"/>
      <c r="J281" s="784" t="s">
        <v>717</v>
      </c>
    </row>
    <row r="282" spans="1:12" s="97" customFormat="1" ht="14.1" customHeight="1" outlineLevel="1" x14ac:dyDescent="0.25">
      <c r="A282" s="445"/>
      <c r="B282" s="30"/>
      <c r="C282" s="442" t="s">
        <v>818</v>
      </c>
      <c r="D282" s="444" t="s">
        <v>287</v>
      </c>
      <c r="E282" s="335">
        <v>2</v>
      </c>
      <c r="F282" s="904"/>
      <c r="G282" s="904"/>
      <c r="H282" s="620"/>
      <c r="J282" s="784" t="s">
        <v>717</v>
      </c>
    </row>
    <row r="283" spans="1:12" s="97" customFormat="1" ht="14.1" customHeight="1" outlineLevel="1" x14ac:dyDescent="0.25">
      <c r="A283" s="445"/>
      <c r="B283" s="30"/>
      <c r="C283" s="443" t="s">
        <v>817</v>
      </c>
      <c r="D283" s="1" t="s">
        <v>288</v>
      </c>
      <c r="E283" s="335">
        <v>3</v>
      </c>
      <c r="F283" s="904"/>
      <c r="G283" s="904"/>
      <c r="H283" s="620"/>
      <c r="J283" s="784" t="s">
        <v>717</v>
      </c>
    </row>
    <row r="284" spans="1:12" s="97" customFormat="1" ht="14.1" customHeight="1" outlineLevel="1" x14ac:dyDescent="0.25">
      <c r="A284" s="445"/>
      <c r="B284" s="29" t="s">
        <v>465</v>
      </c>
      <c r="C284" s="932" t="s">
        <v>828</v>
      </c>
      <c r="D284" s="933"/>
      <c r="E284" s="335">
        <v>3</v>
      </c>
      <c r="F284" s="805"/>
      <c r="G284" s="432"/>
      <c r="H284" s="635"/>
      <c r="J284" s="784" t="s">
        <v>717</v>
      </c>
    </row>
    <row r="285" spans="1:12" s="97" customFormat="1" ht="26.45" customHeight="1" outlineLevel="1" x14ac:dyDescent="0.25">
      <c r="A285" s="445"/>
      <c r="B285" s="499" t="s">
        <v>617</v>
      </c>
      <c r="C285" s="585"/>
      <c r="D285" s="585"/>
      <c r="E285" s="590"/>
      <c r="F285" s="578"/>
      <c r="G285" s="491"/>
      <c r="H285" s="532"/>
      <c r="J285" s="784"/>
    </row>
    <row r="286" spans="1:12" ht="14.1" customHeight="1" outlineLevel="1" x14ac:dyDescent="0.25">
      <c r="B286" s="591" t="s">
        <v>607</v>
      </c>
      <c r="C286" s="581"/>
      <c r="D286" s="581"/>
      <c r="E286" s="592"/>
      <c r="F286" s="581"/>
      <c r="G286" s="493"/>
      <c r="H286" s="533"/>
      <c r="J286" s="784"/>
      <c r="L286" s="97"/>
    </row>
    <row r="287" spans="1:12" ht="14.1" customHeight="1" outlineLevel="1" x14ac:dyDescent="0.25">
      <c r="B287" s="25" t="s">
        <v>474</v>
      </c>
      <c r="C287" s="888" t="s">
        <v>204</v>
      </c>
      <c r="D287" s="888"/>
      <c r="E287" s="349" t="s">
        <v>10</v>
      </c>
      <c r="F287" s="355" t="s">
        <v>10</v>
      </c>
      <c r="G287" s="488"/>
      <c r="H287" s="540"/>
      <c r="J287" s="784" t="s">
        <v>715</v>
      </c>
      <c r="L287" s="97"/>
    </row>
    <row r="288" spans="1:12" s="444" customFormat="1" ht="14.1" customHeight="1" outlineLevel="1" x14ac:dyDescent="0.2">
      <c r="B288" s="562" t="s">
        <v>475</v>
      </c>
      <c r="C288" s="445" t="s">
        <v>860</v>
      </c>
      <c r="D288" s="445"/>
      <c r="E288" s="969" t="s">
        <v>40</v>
      </c>
      <c r="F288" s="970"/>
      <c r="G288" s="971"/>
      <c r="H288" s="538"/>
      <c r="J288" s="784" t="s">
        <v>717</v>
      </c>
    </row>
    <row r="289" spans="2:12" s="444" customFormat="1" ht="14.1" customHeight="1" outlineLevel="1" x14ac:dyDescent="0.25">
      <c r="B289" s="27"/>
      <c r="C289" s="442">
        <v>1</v>
      </c>
      <c r="D289" s="6" t="s">
        <v>774</v>
      </c>
      <c r="E289" s="356" t="s">
        <v>10</v>
      </c>
      <c r="F289" s="485" t="s">
        <v>10</v>
      </c>
      <c r="G289" s="353"/>
      <c r="H289" s="628"/>
      <c r="J289" s="784" t="s">
        <v>717</v>
      </c>
      <c r="L289" s="502"/>
    </row>
    <row r="290" spans="2:12" s="445" customFormat="1" ht="14.1" customHeight="1" outlineLevel="1" x14ac:dyDescent="0.25">
      <c r="B290" s="28"/>
      <c r="C290" s="443">
        <v>2</v>
      </c>
      <c r="D290" s="52" t="s">
        <v>266</v>
      </c>
      <c r="E290" s="356" t="s">
        <v>10</v>
      </c>
      <c r="F290" s="485" t="s">
        <v>10</v>
      </c>
      <c r="G290" s="353"/>
      <c r="H290" s="628"/>
      <c r="J290" s="784" t="s">
        <v>717</v>
      </c>
      <c r="L290" s="444"/>
    </row>
    <row r="291" spans="2:12" s="444" customFormat="1" ht="14.1" customHeight="1" outlineLevel="1" x14ac:dyDescent="0.2">
      <c r="B291" s="562" t="s">
        <v>622</v>
      </c>
      <c r="C291" s="774" t="s">
        <v>861</v>
      </c>
      <c r="D291" s="87"/>
      <c r="E291" s="969" t="s">
        <v>40</v>
      </c>
      <c r="F291" s="970"/>
      <c r="G291" s="971"/>
      <c r="H291" s="538"/>
      <c r="J291" s="784" t="s">
        <v>717</v>
      </c>
    </row>
    <row r="292" spans="2:12" s="444" customFormat="1" ht="14.1" customHeight="1" outlineLevel="1" x14ac:dyDescent="0.25">
      <c r="B292" s="27"/>
      <c r="C292" s="442">
        <v>1</v>
      </c>
      <c r="D292" s="773" t="s">
        <v>267</v>
      </c>
      <c r="E292" s="356" t="s">
        <v>10</v>
      </c>
      <c r="F292" s="485" t="s">
        <v>10</v>
      </c>
      <c r="G292" s="353"/>
      <c r="H292" s="628"/>
      <c r="J292" s="784" t="s">
        <v>717</v>
      </c>
      <c r="L292" s="502"/>
    </row>
    <row r="293" spans="2:12" s="445" customFormat="1" ht="14.1" customHeight="1" outlineLevel="1" x14ac:dyDescent="0.25">
      <c r="B293" s="28"/>
      <c r="C293" s="442">
        <v>2</v>
      </c>
      <c r="D293" s="1" t="s">
        <v>266</v>
      </c>
      <c r="E293" s="356" t="s">
        <v>10</v>
      </c>
      <c r="F293" s="485" t="s">
        <v>10</v>
      </c>
      <c r="G293" s="353"/>
      <c r="H293" s="628"/>
      <c r="J293" s="784" t="s">
        <v>717</v>
      </c>
      <c r="L293" s="444"/>
    </row>
    <row r="294" spans="2:12" ht="14.1" customHeight="1" outlineLevel="1" x14ac:dyDescent="0.25">
      <c r="B294" s="610" t="s">
        <v>616</v>
      </c>
      <c r="C294" s="611"/>
      <c r="D294" s="611"/>
      <c r="E294" s="611"/>
      <c r="F294" s="611"/>
      <c r="G294" s="486"/>
      <c r="H294" s="531"/>
      <c r="J294" s="784"/>
      <c r="L294" s="97"/>
    </row>
    <row r="295" spans="2:12" ht="14.1" customHeight="1" outlineLevel="1" x14ac:dyDescent="0.25">
      <c r="B295" s="562" t="s">
        <v>623</v>
      </c>
      <c r="C295" s="1" t="s">
        <v>808</v>
      </c>
      <c r="D295" s="444"/>
      <c r="E295" s="335">
        <v>2</v>
      </c>
      <c r="F295" s="485"/>
      <c r="G295" s="488"/>
      <c r="H295" s="628"/>
      <c r="J295" s="784" t="s">
        <v>715</v>
      </c>
    </row>
    <row r="296" spans="2:12" ht="14.1" customHeight="1" outlineLevel="1" x14ac:dyDescent="0.25">
      <c r="B296" s="596" t="s">
        <v>613</v>
      </c>
      <c r="C296" s="579"/>
      <c r="D296" s="579"/>
      <c r="E296" s="597"/>
      <c r="F296" s="579"/>
      <c r="G296" s="537"/>
      <c r="H296" s="543"/>
      <c r="J296" s="784"/>
    </row>
    <row r="297" spans="2:12" ht="14.1" customHeight="1" outlineLevel="1" x14ac:dyDescent="0.2">
      <c r="B297" s="27" t="s">
        <v>476</v>
      </c>
      <c r="C297" s="1" t="s">
        <v>860</v>
      </c>
      <c r="D297" s="444"/>
      <c r="E297" s="898" t="s">
        <v>38</v>
      </c>
      <c r="F297" s="899"/>
      <c r="G297" s="900"/>
      <c r="H297" s="538"/>
      <c r="J297" s="784" t="s">
        <v>715</v>
      </c>
    </row>
    <row r="298" spans="2:12" ht="14.1" customHeight="1" outlineLevel="1" x14ac:dyDescent="0.25">
      <c r="B298" s="27"/>
      <c r="C298" s="442">
        <v>1</v>
      </c>
      <c r="D298" s="426" t="s">
        <v>268</v>
      </c>
      <c r="E298" s="335">
        <v>2</v>
      </c>
      <c r="F298" s="485"/>
      <c r="G298" s="488"/>
      <c r="H298" s="540"/>
      <c r="J298" s="784" t="s">
        <v>715</v>
      </c>
    </row>
    <row r="299" spans="2:12" ht="14.1" customHeight="1" outlineLevel="1" x14ac:dyDescent="0.25">
      <c r="B299" s="28"/>
      <c r="C299" s="443">
        <v>2</v>
      </c>
      <c r="D299" s="4" t="s">
        <v>269</v>
      </c>
      <c r="E299" s="335">
        <v>2</v>
      </c>
      <c r="F299" s="485"/>
      <c r="G299" s="488"/>
      <c r="H299" s="540"/>
      <c r="J299" s="784" t="s">
        <v>715</v>
      </c>
    </row>
    <row r="300" spans="2:12" ht="14.1" customHeight="1" x14ac:dyDescent="0.2">
      <c r="B300" s="738" t="s">
        <v>756</v>
      </c>
      <c r="C300" s="587"/>
      <c r="D300" s="632"/>
      <c r="E300" s="598"/>
      <c r="F300" s="633">
        <f>SUM(F182:F299)</f>
        <v>0</v>
      </c>
      <c r="G300" s="519">
        <f>SUMIF(G182:G299,"Y",F182:F299)</f>
        <v>0</v>
      </c>
      <c r="H300" s="618"/>
      <c r="J300" s="784"/>
    </row>
    <row r="301" spans="2:12" ht="20.100000000000001" customHeight="1" x14ac:dyDescent="0.25">
      <c r="B301" s="520"/>
      <c r="C301" s="506"/>
      <c r="D301" s="507"/>
      <c r="E301" s="508"/>
      <c r="F301" s="521"/>
      <c r="G301" s="522"/>
      <c r="H301" s="509"/>
      <c r="J301" s="784"/>
    </row>
    <row r="302" spans="2:12" ht="26.45" customHeight="1" x14ac:dyDescent="0.25">
      <c r="B302" s="934" t="s">
        <v>100</v>
      </c>
      <c r="C302" s="935"/>
      <c r="D302" s="935"/>
      <c r="E302" s="935"/>
      <c r="F302" s="935"/>
      <c r="G302" s="936"/>
      <c r="H302" s="615"/>
      <c r="J302" s="784"/>
    </row>
    <row r="303" spans="2:12" ht="26.45" customHeight="1" outlineLevel="1" x14ac:dyDescent="0.25">
      <c r="B303" s="499" t="s">
        <v>621</v>
      </c>
      <c r="C303" s="578"/>
      <c r="D303" s="578"/>
      <c r="E303" s="590"/>
      <c r="F303" s="578"/>
      <c r="G303" s="491"/>
      <c r="H303" s="532"/>
      <c r="J303" s="784"/>
    </row>
    <row r="304" spans="2:12" ht="14.1" customHeight="1" outlineLevel="1" x14ac:dyDescent="0.25">
      <c r="B304" s="591" t="s">
        <v>607</v>
      </c>
      <c r="C304" s="581"/>
      <c r="D304" s="581"/>
      <c r="E304" s="592"/>
      <c r="F304" s="581"/>
      <c r="G304" s="493"/>
      <c r="H304" s="533"/>
      <c r="J304" s="784"/>
    </row>
    <row r="305" spans="1:12" ht="26.45" customHeight="1" outlineLevel="1" x14ac:dyDescent="0.2">
      <c r="B305" s="464">
        <v>1</v>
      </c>
      <c r="C305" s="975" t="s">
        <v>862</v>
      </c>
      <c r="D305" s="975"/>
      <c r="E305" s="972" t="s">
        <v>40</v>
      </c>
      <c r="F305" s="973"/>
      <c r="G305" s="974"/>
      <c r="H305" s="538"/>
      <c r="J305" s="784" t="s">
        <v>711</v>
      </c>
    </row>
    <row r="306" spans="1:12" s="97" customFormat="1" ht="14.1" customHeight="1" outlineLevel="1" x14ac:dyDescent="0.25">
      <c r="A306" s="445"/>
      <c r="B306" s="464"/>
      <c r="C306" s="442">
        <v>1</v>
      </c>
      <c r="D306" s="588" t="s">
        <v>205</v>
      </c>
      <c r="E306" s="349" t="s">
        <v>10</v>
      </c>
      <c r="F306" s="355" t="s">
        <v>10</v>
      </c>
      <c r="G306" s="488"/>
      <c r="H306" s="620"/>
      <c r="J306" s="784" t="s">
        <v>711</v>
      </c>
      <c r="L306" s="153"/>
    </row>
    <row r="307" spans="1:12" ht="14.1" customHeight="1" outlineLevel="1" x14ac:dyDescent="0.25">
      <c r="B307" s="464"/>
      <c r="C307" s="442">
        <v>2</v>
      </c>
      <c r="D307" s="588" t="s">
        <v>206</v>
      </c>
      <c r="E307" s="388" t="s">
        <v>10</v>
      </c>
      <c r="F307" s="355" t="s">
        <v>10</v>
      </c>
      <c r="G307" s="429"/>
      <c r="H307" s="620"/>
      <c r="J307" s="784" t="s">
        <v>711</v>
      </c>
    </row>
    <row r="308" spans="1:12" ht="26.45" customHeight="1" outlineLevel="1" x14ac:dyDescent="0.25">
      <c r="B308" s="464"/>
      <c r="C308" s="442">
        <v>3</v>
      </c>
      <c r="D308" s="588" t="s">
        <v>560</v>
      </c>
      <c r="E308" s="388" t="s">
        <v>10</v>
      </c>
      <c r="F308" s="355" t="s">
        <v>10</v>
      </c>
      <c r="G308" s="429"/>
      <c r="H308" s="620"/>
      <c r="J308" s="784" t="s">
        <v>711</v>
      </c>
    </row>
    <row r="309" spans="1:12" ht="14.1" customHeight="1" outlineLevel="1" x14ac:dyDescent="0.25">
      <c r="B309" s="464"/>
      <c r="C309" s="442">
        <v>4</v>
      </c>
      <c r="D309" s="588" t="s">
        <v>327</v>
      </c>
      <c r="E309" s="388" t="s">
        <v>10</v>
      </c>
      <c r="F309" s="355" t="s">
        <v>10</v>
      </c>
      <c r="G309" s="429"/>
      <c r="H309" s="620"/>
      <c r="J309" s="784" t="s">
        <v>711</v>
      </c>
      <c r="L309" s="97"/>
    </row>
    <row r="310" spans="1:12" ht="14.1" customHeight="1" outlineLevel="1" x14ac:dyDescent="0.25">
      <c r="B310" s="464"/>
      <c r="C310" s="442">
        <v>5</v>
      </c>
      <c r="D310" s="588" t="s">
        <v>561</v>
      </c>
      <c r="E310" s="388" t="s">
        <v>10</v>
      </c>
      <c r="F310" s="355" t="s">
        <v>10</v>
      </c>
      <c r="G310" s="429"/>
      <c r="H310" s="620"/>
      <c r="J310" s="784" t="s">
        <v>711</v>
      </c>
    </row>
    <row r="311" spans="1:12" s="444" customFormat="1" ht="14.1" customHeight="1" outlineLevel="1" x14ac:dyDescent="0.25">
      <c r="B311" s="464"/>
      <c r="C311" s="442">
        <v>6</v>
      </c>
      <c r="D311" s="588" t="s">
        <v>815</v>
      </c>
      <c r="E311" s="388"/>
      <c r="F311" s="355"/>
      <c r="G311" s="765"/>
      <c r="H311" s="620"/>
      <c r="J311" s="784"/>
    </row>
    <row r="312" spans="1:12" ht="26.45" customHeight="1" outlineLevel="1" x14ac:dyDescent="0.25">
      <c r="B312" s="464"/>
      <c r="C312" s="442">
        <v>7</v>
      </c>
      <c r="D312" s="588" t="s">
        <v>356</v>
      </c>
      <c r="E312" s="388" t="s">
        <v>10</v>
      </c>
      <c r="F312" s="355" t="s">
        <v>10</v>
      </c>
      <c r="G312" s="429"/>
      <c r="H312" s="620"/>
      <c r="J312" s="784" t="s">
        <v>711</v>
      </c>
    </row>
    <row r="313" spans="1:12" ht="26.45" customHeight="1" outlineLevel="1" x14ac:dyDescent="0.25">
      <c r="B313" s="464"/>
      <c r="C313" s="442">
        <v>8</v>
      </c>
      <c r="D313" s="588" t="s">
        <v>724</v>
      </c>
      <c r="E313" s="388" t="s">
        <v>10</v>
      </c>
      <c r="F313" s="355" t="s">
        <v>10</v>
      </c>
      <c r="G313" s="429"/>
      <c r="H313" s="620"/>
      <c r="J313" s="784" t="s">
        <v>711</v>
      </c>
    </row>
    <row r="314" spans="1:12" ht="26.45" customHeight="1" outlineLevel="1" x14ac:dyDescent="0.25">
      <c r="B314" s="56"/>
      <c r="C314" s="443">
        <v>9</v>
      </c>
      <c r="D314" s="589" t="s">
        <v>726</v>
      </c>
      <c r="E314" s="388" t="s">
        <v>10</v>
      </c>
      <c r="F314" s="355" t="s">
        <v>10</v>
      </c>
      <c r="G314" s="429"/>
      <c r="H314" s="620"/>
      <c r="J314" s="784" t="s">
        <v>711</v>
      </c>
      <c r="K314" s="770"/>
    </row>
    <row r="315" spans="1:12" ht="14.1" customHeight="1" outlineLevel="1" x14ac:dyDescent="0.25">
      <c r="B315" s="466">
        <f>B305+0.1</f>
        <v>1.1000000000000001</v>
      </c>
      <c r="C315" s="888" t="s">
        <v>256</v>
      </c>
      <c r="D315" s="888"/>
      <c r="E315" s="335" t="s">
        <v>10</v>
      </c>
      <c r="F315" s="355" t="s">
        <v>10</v>
      </c>
      <c r="G315" s="434"/>
      <c r="H315" s="540"/>
      <c r="J315" s="784" t="s">
        <v>711</v>
      </c>
    </row>
    <row r="316" spans="1:12" ht="14.1" customHeight="1" outlineLevel="1" x14ac:dyDescent="0.25">
      <c r="B316" s="56">
        <f>B315+0.1</f>
        <v>1.2000000000000002</v>
      </c>
      <c r="C316" s="892" t="s">
        <v>291</v>
      </c>
      <c r="D316" s="892"/>
      <c r="E316" s="349" t="s">
        <v>10</v>
      </c>
      <c r="F316" s="355" t="s">
        <v>10</v>
      </c>
      <c r="G316" s="429"/>
      <c r="H316" s="620"/>
      <c r="J316" s="784" t="s">
        <v>711</v>
      </c>
    </row>
    <row r="317" spans="1:12" ht="14.1" customHeight="1" outlineLevel="1" x14ac:dyDescent="0.25">
      <c r="B317" s="56">
        <f>B316+0.1</f>
        <v>1.3000000000000003</v>
      </c>
      <c r="C317" s="4" t="s">
        <v>207</v>
      </c>
      <c r="D317" s="4"/>
      <c r="E317" s="349" t="s">
        <v>10</v>
      </c>
      <c r="F317" s="355" t="s">
        <v>10</v>
      </c>
      <c r="G317" s="429"/>
      <c r="H317" s="620"/>
      <c r="J317" s="784" t="s">
        <v>711</v>
      </c>
    </row>
    <row r="318" spans="1:12" ht="14.1" customHeight="1" outlineLevel="1" x14ac:dyDescent="0.25">
      <c r="B318" s="466">
        <f>B317+0.1</f>
        <v>1.4000000000000004</v>
      </c>
      <c r="C318" s="423" t="s">
        <v>44</v>
      </c>
      <c r="D318" s="423"/>
      <c r="E318" s="349" t="s">
        <v>10</v>
      </c>
      <c r="F318" s="355" t="s">
        <v>10</v>
      </c>
      <c r="G318" s="488"/>
      <c r="H318" s="620"/>
      <c r="J318" s="784" t="s">
        <v>711</v>
      </c>
    </row>
    <row r="319" spans="1:12" s="440" customFormat="1" ht="14.1" customHeight="1" outlineLevel="1" x14ac:dyDescent="0.25">
      <c r="B319" s="568" t="s">
        <v>663</v>
      </c>
      <c r="C319" s="603" t="s">
        <v>863</v>
      </c>
      <c r="D319" s="775"/>
      <c r="E319" s="349" t="s">
        <v>10</v>
      </c>
      <c r="F319" s="355" t="s">
        <v>10</v>
      </c>
      <c r="G319" s="488"/>
      <c r="H319" s="620"/>
      <c r="J319" s="785"/>
    </row>
    <row r="320" spans="1:12" s="440" customFormat="1" ht="14.1" customHeight="1" outlineLevel="1" x14ac:dyDescent="0.25">
      <c r="B320" s="711"/>
      <c r="C320" s="564">
        <v>1</v>
      </c>
      <c r="D320" s="588" t="s">
        <v>890</v>
      </c>
      <c r="E320" s="349" t="s">
        <v>10</v>
      </c>
      <c r="F320" s="355" t="s">
        <v>10</v>
      </c>
      <c r="G320" s="488"/>
      <c r="H320" s="620"/>
      <c r="J320" s="785"/>
    </row>
    <row r="321" spans="1:12" s="440" customFormat="1" ht="26.45" customHeight="1" outlineLevel="1" x14ac:dyDescent="0.25">
      <c r="B321" s="712"/>
      <c r="C321" s="563">
        <v>2</v>
      </c>
      <c r="D321" s="571" t="s">
        <v>891</v>
      </c>
      <c r="E321" s="349" t="s">
        <v>10</v>
      </c>
      <c r="F321" s="355" t="s">
        <v>10</v>
      </c>
      <c r="G321" s="488"/>
      <c r="H321" s="620"/>
      <c r="J321" s="785"/>
    </row>
    <row r="322" spans="1:12" s="440" customFormat="1" ht="14.1" customHeight="1" outlineLevel="1" x14ac:dyDescent="0.25">
      <c r="B322" s="712" t="s">
        <v>664</v>
      </c>
      <c r="C322" s="911" t="s">
        <v>900</v>
      </c>
      <c r="D322" s="912"/>
      <c r="E322" s="349" t="s">
        <v>10</v>
      </c>
      <c r="F322" s="355" t="s">
        <v>10</v>
      </c>
      <c r="G322" s="488"/>
      <c r="H322" s="620"/>
      <c r="J322" s="785"/>
    </row>
    <row r="323" spans="1:12" s="440" customFormat="1" ht="14.25" customHeight="1" outlineLevel="1" x14ac:dyDescent="0.25">
      <c r="B323" s="567" t="s">
        <v>665</v>
      </c>
      <c r="C323" s="911" t="s">
        <v>893</v>
      </c>
      <c r="D323" s="912"/>
      <c r="E323" s="349" t="s">
        <v>10</v>
      </c>
      <c r="F323" s="355" t="s">
        <v>10</v>
      </c>
      <c r="G323" s="488"/>
      <c r="H323" s="620"/>
      <c r="J323" s="785"/>
    </row>
    <row r="324" spans="1:12" ht="14.1" customHeight="1" outlineLevel="1" x14ac:dyDescent="0.25">
      <c r="A324" s="153"/>
      <c r="B324" s="610" t="s">
        <v>765</v>
      </c>
      <c r="C324" s="611"/>
      <c r="D324" s="611"/>
      <c r="E324" s="611"/>
      <c r="F324" s="611"/>
      <c r="G324" s="486"/>
      <c r="H324" s="531"/>
      <c r="J324" s="784"/>
    </row>
    <row r="325" spans="1:12" ht="14.25" customHeight="1" outlineLevel="1" x14ac:dyDescent="0.25">
      <c r="A325" s="153"/>
      <c r="B325" s="56" t="s">
        <v>666</v>
      </c>
      <c r="C325" s="892" t="s">
        <v>829</v>
      </c>
      <c r="D325" s="892"/>
      <c r="E325" s="335">
        <v>5</v>
      </c>
      <c r="F325" s="485"/>
      <c r="G325" s="422"/>
      <c r="H325" s="540"/>
      <c r="J325" s="784" t="s">
        <v>711</v>
      </c>
    </row>
    <row r="326" spans="1:12" s="444" customFormat="1" ht="14.1" customHeight="1" outlineLevel="1" x14ac:dyDescent="0.25">
      <c r="B326" s="605" t="s">
        <v>667</v>
      </c>
      <c r="C326" s="604" t="s">
        <v>627</v>
      </c>
      <c r="D326" s="602"/>
      <c r="E326" s="580">
        <v>3</v>
      </c>
      <c r="F326" s="485"/>
      <c r="G326" s="389"/>
      <c r="H326" s="540"/>
      <c r="J326" s="784" t="s">
        <v>711</v>
      </c>
      <c r="L326" s="153"/>
    </row>
    <row r="327" spans="1:12" ht="14.1" customHeight="1" outlineLevel="1" x14ac:dyDescent="0.25">
      <c r="A327" s="153"/>
      <c r="B327" s="927" t="s">
        <v>766</v>
      </c>
      <c r="C327" s="928"/>
      <c r="D327" s="928"/>
      <c r="E327" s="928"/>
      <c r="F327" s="928"/>
      <c r="G327" s="928"/>
      <c r="H327" s="929"/>
      <c r="J327" s="784"/>
    </row>
    <row r="328" spans="1:12" ht="14.1" customHeight="1" outlineLevel="1" x14ac:dyDescent="0.25">
      <c r="A328" s="153"/>
      <c r="B328" s="56" t="s">
        <v>584</v>
      </c>
      <c r="C328" s="937" t="s">
        <v>892</v>
      </c>
      <c r="D328" s="937"/>
      <c r="E328" s="335">
        <v>2</v>
      </c>
      <c r="F328" s="485"/>
      <c r="G328" s="422"/>
      <c r="H328" s="540"/>
      <c r="J328" s="784" t="s">
        <v>711</v>
      </c>
    </row>
    <row r="329" spans="1:12" ht="14.1" customHeight="1" outlineLevel="1" x14ac:dyDescent="0.25">
      <c r="A329" s="153"/>
      <c r="B329" s="596" t="s">
        <v>613</v>
      </c>
      <c r="C329" s="579"/>
      <c r="D329" s="579"/>
      <c r="E329" s="597"/>
      <c r="F329" s="579"/>
      <c r="G329" s="537"/>
      <c r="H329" s="543"/>
      <c r="J329" s="784" t="s">
        <v>711</v>
      </c>
      <c r="L329" s="444"/>
    </row>
    <row r="330" spans="1:12" ht="14.1" customHeight="1" outlineLevel="1" x14ac:dyDescent="0.25">
      <c r="A330" s="153"/>
      <c r="B330" s="56" t="s">
        <v>501</v>
      </c>
      <c r="C330" s="4" t="s">
        <v>35</v>
      </c>
      <c r="D330" s="94"/>
      <c r="E330" s="335">
        <v>3</v>
      </c>
      <c r="F330" s="485"/>
      <c r="G330" s="429"/>
      <c r="H330" s="620"/>
      <c r="J330" s="784" t="s">
        <v>711</v>
      </c>
    </row>
    <row r="331" spans="1:12" ht="14.1" customHeight="1" outlineLevel="1" x14ac:dyDescent="0.25">
      <c r="A331" s="153"/>
      <c r="B331" s="57" t="s">
        <v>668</v>
      </c>
      <c r="C331" s="423" t="s">
        <v>452</v>
      </c>
      <c r="D331" s="95"/>
      <c r="E331" s="335">
        <v>3</v>
      </c>
      <c r="F331" s="485"/>
      <c r="G331" s="434"/>
      <c r="H331" s="540"/>
      <c r="J331" s="784" t="s">
        <v>711</v>
      </c>
    </row>
    <row r="332" spans="1:12" ht="14.1" customHeight="1" outlineLevel="1" x14ac:dyDescent="0.2">
      <c r="A332" s="153"/>
      <c r="B332" s="57" t="s">
        <v>669</v>
      </c>
      <c r="C332" s="431" t="s">
        <v>864</v>
      </c>
      <c r="D332" s="417"/>
      <c r="E332" s="889" t="s">
        <v>38</v>
      </c>
      <c r="F332" s="890"/>
      <c r="G332" s="891"/>
      <c r="H332" s="538"/>
      <c r="J332" s="784" t="s">
        <v>711</v>
      </c>
    </row>
    <row r="333" spans="1:12" ht="14.1" customHeight="1" outlineLevel="1" x14ac:dyDescent="0.25">
      <c r="A333" s="153"/>
      <c r="B333" s="37"/>
      <c r="C333" s="442">
        <v>1</v>
      </c>
      <c r="D333" s="1" t="s">
        <v>71</v>
      </c>
      <c r="E333" s="335">
        <v>1</v>
      </c>
      <c r="F333" s="488"/>
      <c r="G333" s="808"/>
      <c r="H333" s="625"/>
      <c r="J333" s="784" t="s">
        <v>711</v>
      </c>
    </row>
    <row r="334" spans="1:12" ht="14.1" customHeight="1" outlineLevel="1" x14ac:dyDescent="0.25">
      <c r="A334" s="153"/>
      <c r="B334" s="37"/>
      <c r="C334" s="442">
        <v>2</v>
      </c>
      <c r="D334" s="6" t="s">
        <v>72</v>
      </c>
      <c r="E334" s="344">
        <v>2</v>
      </c>
      <c r="F334" s="807"/>
      <c r="G334" s="813"/>
      <c r="H334" s="820"/>
      <c r="J334" s="784" t="s">
        <v>711</v>
      </c>
    </row>
    <row r="335" spans="1:12" s="444" customFormat="1" ht="14.1" customHeight="1" outlineLevel="1" x14ac:dyDescent="0.2">
      <c r="B335" s="369" t="s">
        <v>670</v>
      </c>
      <c r="C335" s="810" t="s">
        <v>881</v>
      </c>
      <c r="D335" s="819"/>
      <c r="E335" s="918" t="s">
        <v>37</v>
      </c>
      <c r="F335" s="919"/>
      <c r="G335" s="920"/>
      <c r="H335" s="538"/>
      <c r="J335" s="784"/>
    </row>
    <row r="336" spans="1:12" s="444" customFormat="1" ht="14.1" customHeight="1" outlineLevel="1" x14ac:dyDescent="0.25">
      <c r="B336" s="605"/>
      <c r="C336" s="822" t="s">
        <v>24</v>
      </c>
      <c r="D336" s="606" t="s">
        <v>628</v>
      </c>
      <c r="E336" s="818">
        <v>3</v>
      </c>
      <c r="F336" s="977"/>
      <c r="G336" s="916"/>
      <c r="H336" s="893"/>
      <c r="J336" s="784" t="s">
        <v>711</v>
      </c>
      <c r="L336" s="153"/>
    </row>
    <row r="337" spans="1:12" s="444" customFormat="1" ht="14.1" customHeight="1" outlineLevel="1" x14ac:dyDescent="0.25">
      <c r="B337" s="605"/>
      <c r="C337" s="822" t="s">
        <v>25</v>
      </c>
      <c r="D337" s="811" t="s">
        <v>901</v>
      </c>
      <c r="E337" s="580">
        <v>4</v>
      </c>
      <c r="F337" s="978"/>
      <c r="G337" s="981"/>
      <c r="H337" s="992"/>
      <c r="J337" s="784" t="s">
        <v>711</v>
      </c>
      <c r="L337" s="153"/>
    </row>
    <row r="338" spans="1:12" s="444" customFormat="1" ht="14.1" customHeight="1" outlineLevel="1" x14ac:dyDescent="0.25">
      <c r="B338" s="605"/>
      <c r="C338" s="823" t="s">
        <v>819</v>
      </c>
      <c r="D338" s="811" t="s">
        <v>629</v>
      </c>
      <c r="E338" s="580">
        <v>4</v>
      </c>
      <c r="F338" s="978"/>
      <c r="G338" s="981"/>
      <c r="H338" s="894"/>
      <c r="J338" s="784" t="s">
        <v>711</v>
      </c>
      <c r="L338" s="153"/>
    </row>
    <row r="339" spans="1:12" ht="14.1" customHeight="1" outlineLevel="1" x14ac:dyDescent="0.25">
      <c r="B339" s="369" t="s">
        <v>807</v>
      </c>
      <c r="C339" s="965" t="s">
        <v>575</v>
      </c>
      <c r="D339" s="933"/>
      <c r="E339" s="344">
        <v>2</v>
      </c>
      <c r="F339" s="821"/>
      <c r="G339" s="808"/>
      <c r="H339" s="540"/>
      <c r="J339" s="784" t="s">
        <v>711</v>
      </c>
      <c r="L339" s="444"/>
    </row>
    <row r="340" spans="1:12" s="502" customFormat="1" ht="26.45" customHeight="1" outlineLevel="1" x14ac:dyDescent="0.25">
      <c r="B340" s="499" t="s">
        <v>103</v>
      </c>
      <c r="C340" s="492"/>
      <c r="D340" s="492"/>
      <c r="E340" s="491"/>
      <c r="F340" s="492"/>
      <c r="G340" s="491"/>
      <c r="H340" s="550"/>
      <c r="J340" s="784"/>
      <c r="L340" s="444"/>
    </row>
    <row r="341" spans="1:12" ht="14.1" customHeight="1" outlineLevel="1" x14ac:dyDescent="0.25">
      <c r="B341" s="591" t="s">
        <v>607</v>
      </c>
      <c r="C341" s="581"/>
      <c r="D341" s="581"/>
      <c r="E341" s="592"/>
      <c r="F341" s="581"/>
      <c r="G341" s="493"/>
      <c r="H341" s="533"/>
      <c r="J341" s="784"/>
      <c r="L341" s="444"/>
    </row>
    <row r="342" spans="1:12" ht="14.1" customHeight="1" outlineLevel="1" x14ac:dyDescent="0.25">
      <c r="B342" s="464">
        <v>2</v>
      </c>
      <c r="C342" s="892" t="s">
        <v>193</v>
      </c>
      <c r="D342" s="892"/>
      <c r="E342" s="380" t="s">
        <v>10</v>
      </c>
      <c r="F342" s="355" t="s">
        <v>10</v>
      </c>
      <c r="G342" s="422"/>
      <c r="H342" s="620"/>
      <c r="J342" s="784" t="s">
        <v>711</v>
      </c>
    </row>
    <row r="343" spans="1:12" ht="14.1" customHeight="1" outlineLevel="1" x14ac:dyDescent="0.25">
      <c r="B343" s="57">
        <f t="shared" ref="B343:B348" si="1">B342+0.1</f>
        <v>2.1</v>
      </c>
      <c r="C343" s="423" t="s">
        <v>189</v>
      </c>
      <c r="D343" s="95"/>
      <c r="E343" s="335" t="s">
        <v>10</v>
      </c>
      <c r="F343" s="355" t="s">
        <v>10</v>
      </c>
      <c r="G343" s="434"/>
      <c r="H343" s="540"/>
      <c r="J343" s="784" t="s">
        <v>711</v>
      </c>
      <c r="L343" s="502"/>
    </row>
    <row r="344" spans="1:12" ht="14.1" customHeight="1" outlineLevel="1" x14ac:dyDescent="0.25">
      <c r="B344" s="466">
        <f t="shared" si="1"/>
        <v>2.2000000000000002</v>
      </c>
      <c r="C344" s="888" t="s">
        <v>562</v>
      </c>
      <c r="D344" s="930"/>
      <c r="E344" s="335" t="s">
        <v>10</v>
      </c>
      <c r="F344" s="355" t="s">
        <v>10</v>
      </c>
      <c r="G344" s="434"/>
      <c r="H344" s="540"/>
      <c r="J344" s="784" t="s">
        <v>711</v>
      </c>
    </row>
    <row r="345" spans="1:12" ht="14.1" customHeight="1" outlineLevel="1" x14ac:dyDescent="0.25">
      <c r="B345" s="464">
        <f t="shared" si="1"/>
        <v>2.3000000000000003</v>
      </c>
      <c r="C345" s="888" t="s">
        <v>194</v>
      </c>
      <c r="D345" s="888"/>
      <c r="E345" s="335" t="s">
        <v>10</v>
      </c>
      <c r="F345" s="355" t="s">
        <v>10</v>
      </c>
      <c r="G345" s="434"/>
      <c r="H345" s="540"/>
      <c r="J345" s="784" t="s">
        <v>711</v>
      </c>
    </row>
    <row r="346" spans="1:12" s="97" customFormat="1" ht="14.1" customHeight="1" outlineLevel="1" x14ac:dyDescent="0.25">
      <c r="A346" s="445"/>
      <c r="B346" s="466">
        <f t="shared" si="1"/>
        <v>2.4000000000000004</v>
      </c>
      <c r="C346" s="888" t="s">
        <v>357</v>
      </c>
      <c r="D346" s="888"/>
      <c r="E346" s="335" t="s">
        <v>10</v>
      </c>
      <c r="F346" s="355" t="s">
        <v>10</v>
      </c>
      <c r="G346" s="434"/>
      <c r="H346" s="540"/>
      <c r="J346" s="784" t="s">
        <v>711</v>
      </c>
      <c r="L346" s="153"/>
    </row>
    <row r="347" spans="1:12" ht="16.5" customHeight="1" outlineLevel="1" x14ac:dyDescent="0.25">
      <c r="B347" s="636">
        <f t="shared" si="1"/>
        <v>2.5000000000000004</v>
      </c>
      <c r="C347" s="888" t="s">
        <v>882</v>
      </c>
      <c r="D347" s="888"/>
      <c r="E347" s="335" t="s">
        <v>10</v>
      </c>
      <c r="F347" s="355" t="s">
        <v>10</v>
      </c>
      <c r="G347" s="434"/>
      <c r="H347" s="540"/>
      <c r="J347" s="784" t="s">
        <v>711</v>
      </c>
    </row>
    <row r="348" spans="1:12" ht="14.1" customHeight="1" outlineLevel="1" x14ac:dyDescent="0.2">
      <c r="B348" s="57">
        <f t="shared" si="1"/>
        <v>2.6000000000000005</v>
      </c>
      <c r="C348" s="431" t="s">
        <v>865</v>
      </c>
      <c r="D348" s="80"/>
      <c r="E348" s="889" t="s">
        <v>40</v>
      </c>
      <c r="F348" s="890"/>
      <c r="G348" s="891"/>
      <c r="H348" s="538"/>
      <c r="J348" s="784" t="s">
        <v>711</v>
      </c>
    </row>
    <row r="349" spans="1:12" ht="14.1" customHeight="1" outlineLevel="1" x14ac:dyDescent="0.25">
      <c r="B349" s="34"/>
      <c r="C349" s="442">
        <v>1</v>
      </c>
      <c r="D349" s="444" t="s">
        <v>257</v>
      </c>
      <c r="E349" s="335" t="s">
        <v>10</v>
      </c>
      <c r="F349" s="355" t="s">
        <v>10</v>
      </c>
      <c r="G349" s="434"/>
      <c r="H349" s="540"/>
      <c r="J349" s="784" t="s">
        <v>711</v>
      </c>
      <c r="L349" s="97"/>
    </row>
    <row r="350" spans="1:12" ht="14.1" customHeight="1" outlineLevel="1" x14ac:dyDescent="0.25">
      <c r="B350" s="34"/>
      <c r="C350" s="442">
        <v>2</v>
      </c>
      <c r="D350" s="444" t="s">
        <v>294</v>
      </c>
      <c r="E350" s="344" t="s">
        <v>10</v>
      </c>
      <c r="F350" s="355" t="s">
        <v>10</v>
      </c>
      <c r="G350" s="421"/>
      <c r="H350" s="540"/>
      <c r="J350" s="784" t="s">
        <v>711</v>
      </c>
      <c r="K350" s="771"/>
    </row>
    <row r="351" spans="1:12" ht="14.1" customHeight="1" outlineLevel="1" x14ac:dyDescent="0.25">
      <c r="B351" s="466">
        <f>B348+0.1</f>
        <v>2.7000000000000006</v>
      </c>
      <c r="C351" s="888" t="s">
        <v>109</v>
      </c>
      <c r="D351" s="888"/>
      <c r="E351" s="335" t="s">
        <v>10</v>
      </c>
      <c r="F351" s="355" t="s">
        <v>10</v>
      </c>
      <c r="G351" s="434"/>
      <c r="H351" s="540"/>
      <c r="J351" s="784" t="s">
        <v>711</v>
      </c>
      <c r="K351" s="772"/>
    </row>
    <row r="352" spans="1:12" ht="14.1" customHeight="1" outlineLevel="1" x14ac:dyDescent="0.25">
      <c r="B352" s="594" t="s">
        <v>579</v>
      </c>
      <c r="C352" s="583"/>
      <c r="D352" s="583"/>
      <c r="E352" s="595"/>
      <c r="F352" s="583"/>
      <c r="G352" s="486"/>
      <c r="H352" s="531"/>
      <c r="J352" s="784"/>
    </row>
    <row r="353" spans="1:15" ht="14.1" customHeight="1" outlineLevel="1" x14ac:dyDescent="0.2">
      <c r="B353" s="57">
        <f>B351+0.1</f>
        <v>2.8000000000000007</v>
      </c>
      <c r="C353" s="990" t="s">
        <v>883</v>
      </c>
      <c r="D353" s="991"/>
      <c r="E353" s="908" t="s">
        <v>38</v>
      </c>
      <c r="F353" s="909"/>
      <c r="G353" s="910"/>
      <c r="H353" s="538"/>
      <c r="J353" s="784" t="s">
        <v>711</v>
      </c>
    </row>
    <row r="354" spans="1:15" s="444" customFormat="1" ht="14.1" customHeight="1" outlineLevel="1" x14ac:dyDescent="0.2">
      <c r="B354" s="464"/>
      <c r="C354" s="442">
        <v>1</v>
      </c>
      <c r="D354" s="92" t="s">
        <v>195</v>
      </c>
      <c r="E354" s="809">
        <v>3</v>
      </c>
      <c r="F354" s="826"/>
      <c r="G354" s="827"/>
      <c r="H354" s="828"/>
      <c r="J354" s="784"/>
    </row>
    <row r="355" spans="1:15" s="444" customFormat="1" ht="14.1" customHeight="1" outlineLevel="1" x14ac:dyDescent="0.25">
      <c r="B355" s="464"/>
      <c r="C355" s="442">
        <v>2</v>
      </c>
      <c r="D355" s="92" t="s">
        <v>358</v>
      </c>
      <c r="E355" s="573">
        <v>2</v>
      </c>
      <c r="F355" s="825"/>
      <c r="G355" s="422"/>
      <c r="H355" s="540"/>
      <c r="J355" s="784" t="s">
        <v>711</v>
      </c>
      <c r="L355" s="153"/>
    </row>
    <row r="356" spans="1:15" s="444" customFormat="1" ht="14.1" customHeight="1" outlineLevel="1" x14ac:dyDescent="0.25">
      <c r="B356" s="464"/>
      <c r="C356" s="442">
        <v>3</v>
      </c>
      <c r="D356" s="572" t="s">
        <v>439</v>
      </c>
      <c r="E356" s="335">
        <v>1</v>
      </c>
      <c r="F356" s="485"/>
      <c r="G356" s="422"/>
      <c r="H356" s="540"/>
      <c r="J356" s="784" t="s">
        <v>711</v>
      </c>
      <c r="L356" s="153"/>
    </row>
    <row r="357" spans="1:15" s="444" customFormat="1" ht="26.45" customHeight="1" outlineLevel="1" x14ac:dyDescent="0.25">
      <c r="B357" s="466">
        <f>B353+0.1</f>
        <v>2.9000000000000008</v>
      </c>
      <c r="C357" s="888" t="s">
        <v>641</v>
      </c>
      <c r="D357" s="930"/>
      <c r="E357" s="335">
        <v>1</v>
      </c>
      <c r="F357" s="485"/>
      <c r="G357" s="422"/>
      <c r="H357" s="540"/>
      <c r="I357" s="153"/>
      <c r="J357" s="784" t="s">
        <v>711</v>
      </c>
      <c r="K357" s="153"/>
      <c r="L357" s="153"/>
      <c r="M357" s="153"/>
      <c r="N357" s="153"/>
      <c r="O357" s="153"/>
    </row>
    <row r="358" spans="1:15" s="444" customFormat="1" ht="14.1" customHeight="1" outlineLevel="1" x14ac:dyDescent="0.25">
      <c r="B358" s="596" t="s">
        <v>613</v>
      </c>
      <c r="C358" s="579"/>
      <c r="D358" s="579"/>
      <c r="E358" s="347"/>
      <c r="F358" s="348"/>
      <c r="G358" s="537"/>
      <c r="H358" s="543"/>
      <c r="J358" s="784"/>
    </row>
    <row r="359" spans="1:15" ht="14.1" customHeight="1" outlineLevel="1" x14ac:dyDescent="0.2">
      <c r="B359" s="58">
        <f>2.1</f>
        <v>2.1</v>
      </c>
      <c r="C359" s="774" t="s">
        <v>866</v>
      </c>
      <c r="D359" s="80"/>
      <c r="E359" s="908" t="s">
        <v>38</v>
      </c>
      <c r="F359" s="909"/>
      <c r="G359" s="910"/>
      <c r="H359" s="538"/>
      <c r="I359" s="444"/>
      <c r="J359" s="784" t="s">
        <v>711</v>
      </c>
      <c r="K359" s="444"/>
      <c r="L359" s="444"/>
      <c r="M359" s="444"/>
      <c r="N359" s="444"/>
      <c r="O359" s="444"/>
    </row>
    <row r="360" spans="1:15" ht="14.1" customHeight="1" outlineLevel="1" x14ac:dyDescent="0.25">
      <c r="B360" s="464"/>
      <c r="C360" s="442">
        <v>1</v>
      </c>
      <c r="D360" s="444" t="s">
        <v>110</v>
      </c>
      <c r="E360" s="335">
        <v>1</v>
      </c>
      <c r="F360" s="485"/>
      <c r="G360" s="487"/>
      <c r="H360" s="628"/>
      <c r="I360" s="444"/>
      <c r="J360" s="784" t="s">
        <v>711</v>
      </c>
      <c r="K360" s="444"/>
      <c r="L360" s="444"/>
      <c r="M360" s="444"/>
      <c r="N360" s="444"/>
      <c r="O360" s="444"/>
    </row>
    <row r="361" spans="1:15" ht="14.1" customHeight="1" outlineLevel="1" x14ac:dyDescent="0.25">
      <c r="A361" s="153"/>
      <c r="B361" s="84"/>
      <c r="C361" s="442">
        <v>2</v>
      </c>
      <c r="D361" s="474" t="s">
        <v>272</v>
      </c>
      <c r="E361" s="335">
        <v>2</v>
      </c>
      <c r="F361" s="485"/>
      <c r="G361" s="346"/>
      <c r="H361" s="628"/>
      <c r="J361" s="784" t="s">
        <v>711</v>
      </c>
    </row>
    <row r="362" spans="1:15" ht="14.1" customHeight="1" outlineLevel="1" x14ac:dyDescent="0.25">
      <c r="A362" s="153"/>
      <c r="B362" s="56"/>
      <c r="C362" s="443">
        <v>3</v>
      </c>
      <c r="D362" s="51" t="s">
        <v>196</v>
      </c>
      <c r="E362" s="335">
        <v>1</v>
      </c>
      <c r="F362" s="485"/>
      <c r="G362" s="346"/>
      <c r="H362" s="628"/>
      <c r="J362" s="784" t="s">
        <v>711</v>
      </c>
    </row>
    <row r="363" spans="1:15" ht="14.1" customHeight="1" outlineLevel="1" x14ac:dyDescent="0.25">
      <c r="A363" s="153"/>
      <c r="B363" s="465">
        <f>B359+0.01</f>
        <v>2.11</v>
      </c>
      <c r="C363" s="932" t="s">
        <v>563</v>
      </c>
      <c r="D363" s="933"/>
      <c r="E363" s="349">
        <v>3</v>
      </c>
      <c r="F363" s="485"/>
      <c r="G363" s="346"/>
      <c r="H363" s="628"/>
      <c r="J363" s="784" t="s">
        <v>711</v>
      </c>
    </row>
    <row r="364" spans="1:15" s="502" customFormat="1" ht="26.45" customHeight="1" outlineLevel="1" x14ac:dyDescent="0.25">
      <c r="B364" s="551" t="s">
        <v>120</v>
      </c>
      <c r="C364" s="492"/>
      <c r="D364" s="492"/>
      <c r="E364" s="491"/>
      <c r="F364" s="492"/>
      <c r="G364" s="491"/>
      <c r="H364" s="550"/>
      <c r="J364" s="784"/>
      <c r="L364" s="153"/>
    </row>
    <row r="365" spans="1:15" ht="14.1" customHeight="1" outlineLevel="1" x14ac:dyDescent="0.25">
      <c r="A365" s="153"/>
      <c r="B365" s="591" t="s">
        <v>607</v>
      </c>
      <c r="C365" s="581"/>
      <c r="D365" s="581"/>
      <c r="E365" s="592"/>
      <c r="F365" s="581"/>
      <c r="G365" s="493"/>
      <c r="H365" s="533"/>
      <c r="J365" s="784"/>
    </row>
    <row r="366" spans="1:15" ht="14.1" customHeight="1" outlineLevel="1" x14ac:dyDescent="0.2">
      <c r="A366" s="153"/>
      <c r="B366" s="464">
        <v>3</v>
      </c>
      <c r="C366" s="1" t="s">
        <v>867</v>
      </c>
      <c r="D366" s="1"/>
      <c r="E366" s="895" t="s">
        <v>40</v>
      </c>
      <c r="F366" s="896"/>
      <c r="G366" s="897"/>
      <c r="H366" s="538"/>
      <c r="J366" s="784" t="s">
        <v>711</v>
      </c>
    </row>
    <row r="367" spans="1:15" ht="14.1" customHeight="1" outlineLevel="1" x14ac:dyDescent="0.25">
      <c r="A367" s="153"/>
      <c r="B367" s="34"/>
      <c r="C367" s="442">
        <v>1</v>
      </c>
      <c r="D367" s="6" t="s">
        <v>274</v>
      </c>
      <c r="E367" s="357" t="s">
        <v>10</v>
      </c>
      <c r="F367" s="355" t="s">
        <v>10</v>
      </c>
      <c r="G367" s="346"/>
      <c r="H367" s="628"/>
      <c r="J367" s="784" t="s">
        <v>711</v>
      </c>
      <c r="L367" s="502"/>
    </row>
    <row r="368" spans="1:15" ht="14.1" customHeight="1" outlineLevel="1" x14ac:dyDescent="0.25">
      <c r="A368" s="153"/>
      <c r="B368" s="34"/>
      <c r="C368" s="443">
        <v>2</v>
      </c>
      <c r="D368" s="6" t="s">
        <v>564</v>
      </c>
      <c r="E368" s="359" t="s">
        <v>10</v>
      </c>
      <c r="F368" s="355" t="s">
        <v>10</v>
      </c>
      <c r="G368" s="432"/>
      <c r="H368" s="628"/>
      <c r="J368" s="784" t="s">
        <v>711</v>
      </c>
    </row>
    <row r="369" spans="1:12" s="444" customFormat="1" ht="14.1" customHeight="1" outlineLevel="1" x14ac:dyDescent="0.25">
      <c r="B369" s="596" t="s">
        <v>613</v>
      </c>
      <c r="C369" s="579"/>
      <c r="D369" s="579"/>
      <c r="E369" s="347"/>
      <c r="F369" s="348"/>
      <c r="G369" s="537"/>
      <c r="H369" s="543"/>
      <c r="J369" s="784"/>
    </row>
    <row r="370" spans="1:12" s="444" customFormat="1" ht="14.1" customHeight="1" outlineLevel="1" x14ac:dyDescent="0.2">
      <c r="B370" s="464">
        <v>3.1</v>
      </c>
      <c r="C370" s="1" t="s">
        <v>867</v>
      </c>
      <c r="D370" s="1"/>
      <c r="E370" s="895" t="s">
        <v>38</v>
      </c>
      <c r="F370" s="896"/>
      <c r="G370" s="897"/>
      <c r="H370" s="538"/>
      <c r="J370" s="784" t="s">
        <v>711</v>
      </c>
    </row>
    <row r="371" spans="1:12" s="444" customFormat="1" ht="14.1" customHeight="1" outlineLevel="1" x14ac:dyDescent="0.25">
      <c r="B371" s="34"/>
      <c r="C371" s="442">
        <v>1</v>
      </c>
      <c r="D371" s="6" t="s">
        <v>777</v>
      </c>
      <c r="E371" s="335">
        <v>2</v>
      </c>
      <c r="F371" s="485"/>
      <c r="G371" s="487"/>
      <c r="H371" s="628"/>
      <c r="J371" s="784" t="s">
        <v>711</v>
      </c>
      <c r="L371" s="502"/>
    </row>
    <row r="372" spans="1:12" s="444" customFormat="1" ht="14.1" customHeight="1" outlineLevel="1" x14ac:dyDescent="0.25">
      <c r="B372" s="34"/>
      <c r="C372" s="443">
        <v>2</v>
      </c>
      <c r="D372" s="6" t="s">
        <v>778</v>
      </c>
      <c r="E372" s="335">
        <v>2</v>
      </c>
      <c r="F372" s="485"/>
      <c r="G372" s="346"/>
      <c r="H372" s="628"/>
      <c r="J372" s="784" t="s">
        <v>711</v>
      </c>
    </row>
    <row r="373" spans="1:12" s="502" customFormat="1" ht="26.45" customHeight="1" outlineLevel="1" x14ac:dyDescent="0.25">
      <c r="B373" s="499" t="s">
        <v>104</v>
      </c>
      <c r="C373" s="492"/>
      <c r="D373" s="492"/>
      <c r="E373" s="491"/>
      <c r="F373" s="492"/>
      <c r="G373" s="491"/>
      <c r="H373" s="550"/>
      <c r="J373" s="784"/>
      <c r="L373" s="153"/>
    </row>
    <row r="374" spans="1:12" ht="14.1" customHeight="1" outlineLevel="1" x14ac:dyDescent="0.25">
      <c r="A374" s="153"/>
      <c r="B374" s="591" t="s">
        <v>608</v>
      </c>
      <c r="C374" s="581"/>
      <c r="D374" s="581"/>
      <c r="E374" s="592"/>
      <c r="F374" s="581"/>
      <c r="G374" s="493"/>
      <c r="H374" s="533"/>
      <c r="J374" s="784"/>
    </row>
    <row r="375" spans="1:12" ht="26.45" customHeight="1" outlineLevel="1" x14ac:dyDescent="0.25">
      <c r="A375" s="153"/>
      <c r="B375" s="464">
        <v>4</v>
      </c>
      <c r="C375" s="931" t="s">
        <v>884</v>
      </c>
      <c r="D375" s="931"/>
      <c r="E375" s="354" t="s">
        <v>10</v>
      </c>
      <c r="F375" s="355" t="s">
        <v>10</v>
      </c>
      <c r="G375" s="422"/>
      <c r="H375" s="540"/>
      <c r="J375" s="784" t="s">
        <v>711</v>
      </c>
    </row>
    <row r="376" spans="1:12" ht="14.1" customHeight="1" outlineLevel="1" x14ac:dyDescent="0.25">
      <c r="B376" s="636">
        <f>B375+0.1</f>
        <v>4.0999999999999996</v>
      </c>
      <c r="C376" s="988" t="s">
        <v>576</v>
      </c>
      <c r="D376" s="989"/>
      <c r="E376" s="354"/>
      <c r="F376" s="355"/>
      <c r="G376" s="422"/>
      <c r="H376" s="540"/>
      <c r="J376" s="784" t="s">
        <v>711</v>
      </c>
      <c r="L376" s="502"/>
    </row>
    <row r="377" spans="1:12" ht="14.1" customHeight="1" outlineLevel="1" x14ac:dyDescent="0.25">
      <c r="B377" s="57">
        <f>B376+0.1</f>
        <v>4.1999999999999993</v>
      </c>
      <c r="C377" s="966" t="s">
        <v>536</v>
      </c>
      <c r="D377" s="966"/>
      <c r="E377" s="356" t="s">
        <v>10</v>
      </c>
      <c r="F377" s="355" t="s">
        <v>10</v>
      </c>
      <c r="G377" s="353"/>
      <c r="H377" s="620"/>
      <c r="J377" s="784" t="s">
        <v>711</v>
      </c>
    </row>
    <row r="378" spans="1:12" s="97" customFormat="1" ht="14.1" customHeight="1" outlineLevel="1" x14ac:dyDescent="0.25">
      <c r="A378" s="445"/>
      <c r="B378" s="57">
        <f>B377+0.1</f>
        <v>4.2999999999999989</v>
      </c>
      <c r="C378" s="471" t="s">
        <v>258</v>
      </c>
      <c r="D378" s="350"/>
      <c r="E378" s="357" t="s">
        <v>10</v>
      </c>
      <c r="F378" s="355" t="s">
        <v>10</v>
      </c>
      <c r="G378" s="358"/>
      <c r="H378" s="544"/>
      <c r="J378" s="784" t="s">
        <v>711</v>
      </c>
      <c r="L378" s="153"/>
    </row>
    <row r="379" spans="1:12" s="97" customFormat="1" ht="36" customHeight="1" outlineLevel="1" x14ac:dyDescent="0.2">
      <c r="A379" s="445"/>
      <c r="B379" s="57">
        <f>B378+0.1</f>
        <v>4.3999999999999986</v>
      </c>
      <c r="C379" s="967" t="s">
        <v>885</v>
      </c>
      <c r="D379" s="968"/>
      <c r="E379" s="357" t="s">
        <v>10</v>
      </c>
      <c r="F379" s="355" t="s">
        <v>10</v>
      </c>
      <c r="G379" s="346"/>
      <c r="H379" s="627"/>
      <c r="J379" s="784" t="s">
        <v>711</v>
      </c>
      <c r="K379" s="769"/>
      <c r="L379" s="153"/>
    </row>
    <row r="380" spans="1:12" s="97" customFormat="1" ht="14.1" customHeight="1" outlineLevel="1" x14ac:dyDescent="0.2">
      <c r="A380" s="445"/>
      <c r="B380" s="57">
        <f>B379+0.1</f>
        <v>4.4999999999999982</v>
      </c>
      <c r="C380" s="938" t="s">
        <v>868</v>
      </c>
      <c r="D380" s="938"/>
      <c r="E380" s="895" t="s">
        <v>40</v>
      </c>
      <c r="F380" s="896"/>
      <c r="G380" s="897"/>
      <c r="H380" s="538"/>
      <c r="J380" s="784" t="s">
        <v>711</v>
      </c>
      <c r="L380" s="153"/>
    </row>
    <row r="381" spans="1:12" s="97" customFormat="1" ht="14.1" customHeight="1" outlineLevel="1" x14ac:dyDescent="0.25">
      <c r="A381" s="445"/>
      <c r="B381" s="464"/>
      <c r="C381" s="446">
        <v>1</v>
      </c>
      <c r="D381" s="48" t="s">
        <v>295</v>
      </c>
      <c r="E381" s="357" t="s">
        <v>10</v>
      </c>
      <c r="F381" s="355" t="s">
        <v>10</v>
      </c>
      <c r="G381" s="346"/>
      <c r="H381" s="628"/>
      <c r="J381" s="784" t="s">
        <v>711</v>
      </c>
    </row>
    <row r="382" spans="1:12" s="97" customFormat="1" ht="14.1" customHeight="1" outlineLevel="1" x14ac:dyDescent="0.25">
      <c r="A382" s="445"/>
      <c r="B382" s="464"/>
      <c r="C382" s="446">
        <v>2</v>
      </c>
      <c r="D382" s="6" t="s">
        <v>506</v>
      </c>
      <c r="E382" s="359" t="s">
        <v>10</v>
      </c>
      <c r="F382" s="355" t="s">
        <v>10</v>
      </c>
      <c r="G382" s="432"/>
      <c r="H382" s="628"/>
      <c r="J382" s="784" t="s">
        <v>711</v>
      </c>
    </row>
    <row r="383" spans="1:12" s="97" customFormat="1" ht="14.1" customHeight="1" outlineLevel="1" x14ac:dyDescent="0.25">
      <c r="A383" s="445"/>
      <c r="B383" s="57">
        <f>B380+0.1</f>
        <v>4.5999999999999979</v>
      </c>
      <c r="C383" s="87" t="s">
        <v>74</v>
      </c>
      <c r="D383" s="87"/>
      <c r="E383" s="359" t="s">
        <v>10</v>
      </c>
      <c r="F383" s="355" t="s">
        <v>10</v>
      </c>
      <c r="G383" s="432"/>
      <c r="H383" s="620"/>
      <c r="J383" s="784" t="s">
        <v>711</v>
      </c>
    </row>
    <row r="384" spans="1:12" s="97" customFormat="1" ht="14.1" customHeight="1" outlineLevel="1" x14ac:dyDescent="0.25">
      <c r="A384" s="445"/>
      <c r="B384" s="594" t="s">
        <v>579</v>
      </c>
      <c r="C384" s="583"/>
      <c r="D384" s="583"/>
      <c r="E384" s="595"/>
      <c r="F384" s="583"/>
      <c r="G384" s="486"/>
      <c r="H384" s="531"/>
      <c r="J384" s="784"/>
    </row>
    <row r="385" spans="1:12" s="97" customFormat="1" ht="14.1" customHeight="1" outlineLevel="1" x14ac:dyDescent="0.25">
      <c r="A385" s="445"/>
      <c r="B385" s="57">
        <f>B383+0.1</f>
        <v>4.6999999999999975</v>
      </c>
      <c r="C385" s="983" t="s">
        <v>273</v>
      </c>
      <c r="D385" s="984"/>
      <c r="E385" s="351">
        <v>2</v>
      </c>
      <c r="F385" s="485"/>
      <c r="G385" s="488"/>
      <c r="H385" s="540"/>
      <c r="J385" s="784" t="s">
        <v>711</v>
      </c>
    </row>
    <row r="386" spans="1:12" s="97" customFormat="1" ht="14.1" customHeight="1" outlineLevel="1" x14ac:dyDescent="0.25">
      <c r="A386" s="445"/>
      <c r="B386" s="636">
        <f>B385+0.1</f>
        <v>4.7999999999999972</v>
      </c>
      <c r="C386" s="983" t="s">
        <v>577</v>
      </c>
      <c r="D386" s="984"/>
      <c r="E386" s="351">
        <v>2</v>
      </c>
      <c r="F386" s="485"/>
      <c r="G386" s="352"/>
      <c r="H386" s="620"/>
      <c r="J386" s="784" t="s">
        <v>711</v>
      </c>
    </row>
    <row r="387" spans="1:12" s="97" customFormat="1" ht="25.5" customHeight="1" outlineLevel="1" x14ac:dyDescent="0.25">
      <c r="A387" s="445"/>
      <c r="B387" s="57">
        <f>B386+0.1</f>
        <v>4.8999999999999968</v>
      </c>
      <c r="C387" s="966" t="s">
        <v>886</v>
      </c>
      <c r="D387" s="966"/>
      <c r="E387" s="335">
        <v>2</v>
      </c>
      <c r="F387" s="485"/>
      <c r="G387" s="353"/>
      <c r="H387" s="620"/>
      <c r="J387" s="784" t="s">
        <v>711</v>
      </c>
    </row>
    <row r="388" spans="1:12" s="97" customFormat="1" ht="14.1" customHeight="1" outlineLevel="1" x14ac:dyDescent="0.25">
      <c r="A388" s="445"/>
      <c r="B388" s="57" t="s">
        <v>671</v>
      </c>
      <c r="C388" s="966" t="s">
        <v>443</v>
      </c>
      <c r="D388" s="966"/>
      <c r="E388" s="335">
        <v>2</v>
      </c>
      <c r="F388" s="485"/>
      <c r="G388" s="353"/>
      <c r="H388" s="620"/>
      <c r="J388" s="784" t="s">
        <v>711</v>
      </c>
    </row>
    <row r="389" spans="1:12" s="97" customFormat="1" ht="26.45" customHeight="1" outlineLevel="1" x14ac:dyDescent="0.25">
      <c r="A389" s="445"/>
      <c r="B389" s="465" t="s">
        <v>672</v>
      </c>
      <c r="C389" s="966" t="s">
        <v>208</v>
      </c>
      <c r="D389" s="966"/>
      <c r="E389" s="335">
        <v>2</v>
      </c>
      <c r="F389" s="485"/>
      <c r="G389" s="353"/>
      <c r="H389" s="620"/>
      <c r="J389" s="784" t="s">
        <v>711</v>
      </c>
    </row>
    <row r="390" spans="1:12" ht="14.1" customHeight="1" outlineLevel="1" x14ac:dyDescent="0.25">
      <c r="B390" s="596" t="s">
        <v>613</v>
      </c>
      <c r="C390" s="579"/>
      <c r="D390" s="579"/>
      <c r="E390" s="597"/>
      <c r="F390" s="579"/>
      <c r="G390" s="537"/>
      <c r="H390" s="543"/>
      <c r="J390" s="784"/>
      <c r="L390" s="97"/>
    </row>
    <row r="391" spans="1:12" s="97" customFormat="1" ht="14.1" customHeight="1" outlineLevel="1" x14ac:dyDescent="0.25">
      <c r="A391" s="445"/>
      <c r="B391" s="465" t="s">
        <v>673</v>
      </c>
      <c r="C391" s="89" t="s">
        <v>197</v>
      </c>
      <c r="D391" s="90"/>
      <c r="E391" s="335">
        <v>1</v>
      </c>
      <c r="F391" s="485"/>
      <c r="G391" s="389"/>
      <c r="H391" s="540"/>
      <c r="J391" s="784" t="s">
        <v>711</v>
      </c>
    </row>
    <row r="392" spans="1:12" s="97" customFormat="1" ht="14.1" customHeight="1" outlineLevel="1" x14ac:dyDescent="0.25">
      <c r="A392" s="445"/>
      <c r="B392" s="465" t="s">
        <v>674</v>
      </c>
      <c r="C392" s="423" t="s">
        <v>259</v>
      </c>
      <c r="D392" s="435"/>
      <c r="E392" s="335">
        <v>1</v>
      </c>
      <c r="F392" s="485"/>
      <c r="G392" s="488"/>
      <c r="H392" s="540"/>
      <c r="J392" s="784" t="s">
        <v>711</v>
      </c>
    </row>
    <row r="393" spans="1:12" s="445" customFormat="1" ht="14.1" customHeight="1" outlineLevel="1" x14ac:dyDescent="0.25">
      <c r="B393" s="605" t="s">
        <v>675</v>
      </c>
      <c r="C393" s="607" t="s">
        <v>630</v>
      </c>
      <c r="D393" s="608"/>
      <c r="E393" s="599">
        <v>2</v>
      </c>
      <c r="F393" s="485"/>
      <c r="G393" s="495"/>
      <c r="H393" s="540"/>
      <c r="J393" s="784" t="s">
        <v>711</v>
      </c>
      <c r="L393" s="153"/>
    </row>
    <row r="394" spans="1:12" s="97" customFormat="1" ht="14.1" customHeight="1" outlineLevel="1" x14ac:dyDescent="0.25">
      <c r="A394" s="445"/>
      <c r="B394" s="465" t="s">
        <v>676</v>
      </c>
      <c r="C394" s="966" t="s">
        <v>643</v>
      </c>
      <c r="D394" s="982"/>
      <c r="E394" s="335">
        <v>1</v>
      </c>
      <c r="F394" s="485"/>
      <c r="G394" s="488"/>
      <c r="H394" s="540"/>
      <c r="J394" s="784" t="s">
        <v>711</v>
      </c>
    </row>
    <row r="395" spans="1:12" s="504" customFormat="1" ht="26.45" customHeight="1" outlineLevel="1" x14ac:dyDescent="0.25">
      <c r="B395" s="499" t="s">
        <v>105</v>
      </c>
      <c r="C395" s="492"/>
      <c r="D395" s="492"/>
      <c r="E395" s="491"/>
      <c r="F395" s="492"/>
      <c r="G395" s="491"/>
      <c r="H395" s="550"/>
      <c r="J395" s="784"/>
      <c r="L395" s="97"/>
    </row>
    <row r="396" spans="1:12" s="97" customFormat="1" ht="14.1" customHeight="1" outlineLevel="1" x14ac:dyDescent="0.25">
      <c r="A396" s="445"/>
      <c r="B396" s="591" t="s">
        <v>607</v>
      </c>
      <c r="C396" s="581"/>
      <c r="D396" s="581"/>
      <c r="E396" s="592"/>
      <c r="F396" s="581"/>
      <c r="G396" s="493"/>
      <c r="H396" s="533"/>
      <c r="J396" s="784"/>
      <c r="L396" s="445"/>
    </row>
    <row r="397" spans="1:12" s="97" customFormat="1" ht="14.1" customHeight="1" outlineLevel="1" x14ac:dyDescent="0.25">
      <c r="A397" s="445"/>
      <c r="B397" s="57">
        <v>5</v>
      </c>
      <c r="C397" s="921" t="s">
        <v>111</v>
      </c>
      <c r="D397" s="921"/>
      <c r="E397" s="344" t="s">
        <v>10</v>
      </c>
      <c r="F397" s="759" t="s">
        <v>10</v>
      </c>
      <c r="G397" s="495"/>
      <c r="H397" s="540"/>
      <c r="J397" s="784" t="s">
        <v>718</v>
      </c>
    </row>
    <row r="398" spans="1:12" s="440" customFormat="1" ht="14.1" customHeight="1" outlineLevel="1" collapsed="1" x14ac:dyDescent="0.25">
      <c r="B398" s="803" t="s">
        <v>800</v>
      </c>
      <c r="C398" s="603" t="s">
        <v>869</v>
      </c>
      <c r="D398" s="804"/>
      <c r="E398" s="889" t="s">
        <v>37</v>
      </c>
      <c r="F398" s="890"/>
      <c r="G398" s="891"/>
      <c r="H398" s="538"/>
      <c r="J398" s="785"/>
    </row>
    <row r="399" spans="1:12" s="440" customFormat="1" ht="14.1" customHeight="1" outlineLevel="1" x14ac:dyDescent="0.25">
      <c r="B399" s="715"/>
      <c r="C399" s="564" t="s">
        <v>24</v>
      </c>
      <c r="D399" s="588" t="s">
        <v>631</v>
      </c>
      <c r="E399" s="338" t="s">
        <v>10</v>
      </c>
      <c r="F399" s="814" t="s">
        <v>10</v>
      </c>
      <c r="G399" s="977"/>
      <c r="H399" s="985"/>
      <c r="J399" s="785"/>
    </row>
    <row r="400" spans="1:12" s="440" customFormat="1" ht="14.1" customHeight="1" outlineLevel="1" x14ac:dyDescent="0.25">
      <c r="B400" s="715"/>
      <c r="C400" s="564" t="s">
        <v>25</v>
      </c>
      <c r="D400" s="588" t="s">
        <v>632</v>
      </c>
      <c r="E400" s="338" t="s">
        <v>10</v>
      </c>
      <c r="F400" s="814" t="s">
        <v>10</v>
      </c>
      <c r="G400" s="978"/>
      <c r="H400" s="986"/>
      <c r="J400" s="785"/>
    </row>
    <row r="401" spans="1:12" s="440" customFormat="1" ht="14.1" customHeight="1" outlineLevel="1" x14ac:dyDescent="0.25">
      <c r="B401" s="715"/>
      <c r="C401" s="564" t="s">
        <v>819</v>
      </c>
      <c r="D401" s="588" t="s">
        <v>633</v>
      </c>
      <c r="E401" s="338" t="s">
        <v>10</v>
      </c>
      <c r="F401" s="814" t="s">
        <v>10</v>
      </c>
      <c r="G401" s="978"/>
      <c r="H401" s="986"/>
      <c r="J401" s="785"/>
    </row>
    <row r="402" spans="1:12" s="440" customFormat="1" ht="14.1" customHeight="1" outlineLevel="1" x14ac:dyDescent="0.25">
      <c r="B402" s="715"/>
      <c r="C402" s="564" t="s">
        <v>820</v>
      </c>
      <c r="D402" s="588" t="s">
        <v>634</v>
      </c>
      <c r="E402" s="338" t="s">
        <v>10</v>
      </c>
      <c r="F402" s="814" t="s">
        <v>10</v>
      </c>
      <c r="G402" s="978"/>
      <c r="H402" s="986"/>
      <c r="J402" s="785"/>
    </row>
    <row r="403" spans="1:12" s="440" customFormat="1" ht="14.1" customHeight="1" outlineLevel="1" x14ac:dyDescent="0.25">
      <c r="B403" s="715"/>
      <c r="C403" s="564" t="s">
        <v>821</v>
      </c>
      <c r="D403" s="588" t="s">
        <v>635</v>
      </c>
      <c r="E403" s="338" t="s">
        <v>10</v>
      </c>
      <c r="F403" s="814" t="s">
        <v>10</v>
      </c>
      <c r="G403" s="978"/>
      <c r="H403" s="986"/>
      <c r="J403" s="785"/>
    </row>
    <row r="404" spans="1:12" s="440" customFormat="1" ht="14.1" customHeight="1" outlineLevel="1" x14ac:dyDescent="0.25">
      <c r="B404" s="715"/>
      <c r="C404" s="564" t="s">
        <v>822</v>
      </c>
      <c r="D404" s="588" t="s">
        <v>636</v>
      </c>
      <c r="E404" s="338" t="s">
        <v>10</v>
      </c>
      <c r="F404" s="814" t="s">
        <v>10</v>
      </c>
      <c r="G404" s="978"/>
      <c r="H404" s="986"/>
      <c r="J404" s="785"/>
    </row>
    <row r="405" spans="1:12" s="440" customFormat="1" ht="14.1" customHeight="1" outlineLevel="1" x14ac:dyDescent="0.25">
      <c r="B405" s="716"/>
      <c r="C405" s="563" t="s">
        <v>823</v>
      </c>
      <c r="D405" s="571" t="s">
        <v>637</v>
      </c>
      <c r="E405" s="338" t="s">
        <v>10</v>
      </c>
      <c r="F405" s="814" t="s">
        <v>10</v>
      </c>
      <c r="G405" s="979"/>
      <c r="H405" s="987"/>
      <c r="J405" s="785"/>
    </row>
    <row r="406" spans="1:12" s="97" customFormat="1" ht="14.1" customHeight="1" outlineLevel="1" x14ac:dyDescent="0.25">
      <c r="A406" s="445"/>
      <c r="B406" s="594" t="s">
        <v>579</v>
      </c>
      <c r="C406" s="583"/>
      <c r="D406" s="583"/>
      <c r="E406" s="595"/>
      <c r="F406" s="583"/>
      <c r="G406" s="486"/>
      <c r="H406" s="531"/>
      <c r="J406" s="784"/>
      <c r="L406" s="504"/>
    </row>
    <row r="407" spans="1:12" s="97" customFormat="1" ht="14.1" customHeight="1" outlineLevel="1" x14ac:dyDescent="0.2">
      <c r="A407" s="445"/>
      <c r="B407" s="562" t="s">
        <v>677</v>
      </c>
      <c r="C407" s="1" t="s">
        <v>129</v>
      </c>
      <c r="D407" s="444"/>
      <c r="E407" s="335">
        <v>2</v>
      </c>
      <c r="F407" s="485"/>
      <c r="G407" s="488"/>
      <c r="H407" s="538"/>
      <c r="J407" s="784" t="s">
        <v>718</v>
      </c>
    </row>
    <row r="408" spans="1:12" s="444" customFormat="1" ht="14.1" customHeight="1" outlineLevel="1" x14ac:dyDescent="0.25">
      <c r="B408" s="596" t="s">
        <v>613</v>
      </c>
      <c r="C408" s="579"/>
      <c r="D408" s="579"/>
      <c r="E408" s="597"/>
      <c r="F408" s="579"/>
      <c r="G408" s="537"/>
      <c r="H408" s="543"/>
      <c r="J408" s="784"/>
      <c r="L408" s="97"/>
    </row>
    <row r="409" spans="1:12" s="444" customFormat="1" ht="14.1" customHeight="1" outlineLevel="1" x14ac:dyDescent="0.25">
      <c r="B409" s="466" t="s">
        <v>801</v>
      </c>
      <c r="C409" s="976" t="s">
        <v>727</v>
      </c>
      <c r="D409" s="976"/>
      <c r="E409" s="335">
        <v>3</v>
      </c>
      <c r="F409" s="485"/>
      <c r="G409" s="429"/>
      <c r="H409" s="540"/>
      <c r="J409" s="784" t="s">
        <v>718</v>
      </c>
      <c r="L409" s="97"/>
    </row>
    <row r="410" spans="1:12" s="502" customFormat="1" ht="26.45" customHeight="1" outlineLevel="1" x14ac:dyDescent="0.25">
      <c r="B410" s="499" t="s">
        <v>178</v>
      </c>
      <c r="C410" s="492"/>
      <c r="D410" s="492"/>
      <c r="E410" s="491"/>
      <c r="F410" s="492"/>
      <c r="G410" s="491"/>
      <c r="H410" s="550"/>
      <c r="J410" s="784"/>
      <c r="L410" s="97"/>
    </row>
    <row r="411" spans="1:12" s="445" customFormat="1" ht="14.1" customHeight="1" outlineLevel="1" x14ac:dyDescent="0.25">
      <c r="B411" s="755" t="s">
        <v>619</v>
      </c>
      <c r="C411" s="756"/>
      <c r="D411" s="756"/>
      <c r="E411" s="595"/>
      <c r="F411" s="756"/>
      <c r="G411" s="486"/>
      <c r="H411" s="531"/>
      <c r="J411" s="784"/>
    </row>
    <row r="412" spans="1:12" s="444" customFormat="1" ht="14.1" customHeight="1" outlineLevel="1" x14ac:dyDescent="0.25">
      <c r="B412" s="57" t="s">
        <v>816</v>
      </c>
      <c r="C412" s="171" t="s">
        <v>760</v>
      </c>
      <c r="D412" s="95"/>
      <c r="E412" s="146">
        <v>2</v>
      </c>
      <c r="F412" s="609"/>
      <c r="G412" s="211"/>
      <c r="H412" s="620"/>
      <c r="J412" s="784" t="s">
        <v>715</v>
      </c>
      <c r="L412" s="445"/>
    </row>
    <row r="413" spans="1:12" ht="14.1" customHeight="1" outlineLevel="1" x14ac:dyDescent="0.25">
      <c r="B413" s="596" t="s">
        <v>613</v>
      </c>
      <c r="C413" s="579"/>
      <c r="D413" s="579"/>
      <c r="E413" s="597"/>
      <c r="F413" s="579"/>
      <c r="G413" s="537"/>
      <c r="H413" s="543"/>
      <c r="J413" s="784"/>
      <c r="L413" s="444"/>
    </row>
    <row r="414" spans="1:12" customFormat="1" ht="14.1" customHeight="1" outlineLevel="1" collapsed="1" x14ac:dyDescent="0.25">
      <c r="A414" s="440"/>
      <c r="B414" s="717" t="s">
        <v>565</v>
      </c>
      <c r="C414" s="714" t="s">
        <v>685</v>
      </c>
      <c r="D414" s="713"/>
      <c r="E414" s="146">
        <v>2</v>
      </c>
      <c r="F414" s="609"/>
      <c r="G414" s="211"/>
      <c r="H414" s="620"/>
      <c r="J414" s="785"/>
    </row>
    <row r="415" spans="1:12" customFormat="1" ht="14.1" customHeight="1" outlineLevel="1" x14ac:dyDescent="0.25">
      <c r="A415" s="440"/>
      <c r="B415" s="718" t="s">
        <v>761</v>
      </c>
      <c r="C415" s="911" t="s">
        <v>638</v>
      </c>
      <c r="D415" s="912"/>
      <c r="E415" s="146">
        <v>2</v>
      </c>
      <c r="F415" s="609"/>
      <c r="G415" s="211"/>
      <c r="H415" s="620"/>
      <c r="J415" s="785"/>
    </row>
    <row r="416" spans="1:12" customFormat="1" ht="14.1" customHeight="1" outlineLevel="1" x14ac:dyDescent="0.25">
      <c r="A416" s="440"/>
      <c r="B416" s="718" t="s">
        <v>802</v>
      </c>
      <c r="C416" s="911" t="s">
        <v>639</v>
      </c>
      <c r="D416" s="912"/>
      <c r="E416" s="146">
        <v>2</v>
      </c>
      <c r="F416" s="609"/>
      <c r="G416" s="211"/>
      <c r="H416" s="620"/>
      <c r="J416" s="785"/>
    </row>
    <row r="417" spans="1:12" customFormat="1" ht="14.1" customHeight="1" outlineLevel="1" x14ac:dyDescent="0.25">
      <c r="A417" s="440"/>
      <c r="B417" s="718" t="s">
        <v>803</v>
      </c>
      <c r="C417" s="911" t="s">
        <v>640</v>
      </c>
      <c r="D417" s="912"/>
      <c r="E417" s="146">
        <v>2</v>
      </c>
      <c r="F417" s="609"/>
      <c r="G417" s="211"/>
      <c r="H417" s="620"/>
      <c r="J417" s="785"/>
    </row>
    <row r="418" spans="1:12" s="97" customFormat="1" ht="14.1" customHeight="1" outlineLevel="1" x14ac:dyDescent="0.2">
      <c r="A418" s="445"/>
      <c r="B418" s="464" t="s">
        <v>804</v>
      </c>
      <c r="C418" s="776" t="s">
        <v>566</v>
      </c>
      <c r="D418" s="776"/>
      <c r="E418" s="889" t="s">
        <v>38</v>
      </c>
      <c r="F418" s="890"/>
      <c r="G418" s="891"/>
      <c r="H418" s="538"/>
      <c r="J418" s="784" t="s">
        <v>715</v>
      </c>
      <c r="L418" s="444"/>
    </row>
    <row r="419" spans="1:12" ht="14.1" customHeight="1" outlineLevel="1" x14ac:dyDescent="0.25">
      <c r="B419" s="464"/>
      <c r="C419" s="368">
        <v>1</v>
      </c>
      <c r="D419" s="360" t="s">
        <v>56</v>
      </c>
      <c r="E419" s="335">
        <v>2</v>
      </c>
      <c r="F419" s="485"/>
      <c r="G419" s="488"/>
      <c r="H419" s="539"/>
      <c r="J419" s="784" t="s">
        <v>715</v>
      </c>
      <c r="L419" s="502"/>
    </row>
    <row r="420" spans="1:12" s="85" customFormat="1" ht="14.1" customHeight="1" outlineLevel="1" x14ac:dyDescent="0.25">
      <c r="A420" s="473"/>
      <c r="B420" s="464"/>
      <c r="C420" s="368">
        <v>2</v>
      </c>
      <c r="D420" s="360" t="s">
        <v>644</v>
      </c>
      <c r="E420" s="344">
        <v>1</v>
      </c>
      <c r="F420" s="496"/>
      <c r="G420" s="495"/>
      <c r="H420" s="637"/>
      <c r="J420" s="784" t="s">
        <v>715</v>
      </c>
      <c r="L420" s="153"/>
    </row>
    <row r="421" spans="1:12" ht="14.1" customHeight="1" x14ac:dyDescent="0.2">
      <c r="B421" s="517" t="s">
        <v>757</v>
      </c>
      <c r="C421" s="587"/>
      <c r="D421" s="518"/>
      <c r="E421" s="528"/>
      <c r="F421" s="528">
        <f>SUM(F305:F420)</f>
        <v>0</v>
      </c>
      <c r="G421" s="529">
        <f>SUMIF(G305:G420,"Y",F305:F420)</f>
        <v>0</v>
      </c>
      <c r="H421" s="638"/>
      <c r="J421" s="784"/>
      <c r="L421" s="97"/>
    </row>
    <row r="422" spans="1:12" ht="20.100000000000001" customHeight="1" x14ac:dyDescent="0.25">
      <c r="B422" s="516"/>
      <c r="C422" s="506"/>
      <c r="D422" s="507"/>
      <c r="E422" s="523"/>
      <c r="F422" s="523"/>
      <c r="G422" s="523"/>
      <c r="H422" s="509"/>
      <c r="J422" s="784"/>
    </row>
    <row r="423" spans="1:12" s="502" customFormat="1" ht="26.45" customHeight="1" x14ac:dyDescent="0.25">
      <c r="B423" s="546" t="s">
        <v>49</v>
      </c>
      <c r="C423" s="639"/>
      <c r="D423" s="639"/>
      <c r="E423" s="640"/>
      <c r="F423" s="639"/>
      <c r="G423" s="631"/>
      <c r="H423" s="634"/>
      <c r="J423" s="784"/>
      <c r="L423" s="85"/>
    </row>
    <row r="424" spans="1:12" ht="26.45" customHeight="1" outlineLevel="1" x14ac:dyDescent="0.25">
      <c r="B424" s="499" t="s">
        <v>50</v>
      </c>
      <c r="C424" s="578"/>
      <c r="D424" s="578"/>
      <c r="E424" s="491"/>
      <c r="F424" s="492"/>
      <c r="G424" s="491"/>
      <c r="H424" s="532"/>
      <c r="J424" s="784"/>
    </row>
    <row r="425" spans="1:12" ht="14.1" customHeight="1" outlineLevel="1" x14ac:dyDescent="0.25">
      <c r="B425" s="591" t="s">
        <v>607</v>
      </c>
      <c r="C425" s="581"/>
      <c r="D425" s="581"/>
      <c r="E425" s="493"/>
      <c r="F425" s="361"/>
      <c r="G425" s="493"/>
      <c r="H425" s="533"/>
      <c r="J425" s="784"/>
    </row>
    <row r="426" spans="1:12" ht="14.1" customHeight="1" outlineLevel="1" x14ac:dyDescent="0.25">
      <c r="B426" s="38">
        <f>1</f>
        <v>1</v>
      </c>
      <c r="C426" s="888" t="s">
        <v>261</v>
      </c>
      <c r="D426" s="888"/>
      <c r="E426" s="362" t="s">
        <v>10</v>
      </c>
      <c r="F426" s="355" t="s">
        <v>10</v>
      </c>
      <c r="G426" s="487"/>
      <c r="H426" s="628"/>
      <c r="J426" s="784" t="s">
        <v>718</v>
      </c>
      <c r="L426" s="502"/>
    </row>
    <row r="427" spans="1:12" ht="29.25" customHeight="1" outlineLevel="1" x14ac:dyDescent="0.2">
      <c r="B427" s="38">
        <f>B426+0.1</f>
        <v>1.1000000000000001</v>
      </c>
      <c r="C427" s="966" t="s">
        <v>567</v>
      </c>
      <c r="D427" s="982"/>
      <c r="E427" s="362" t="s">
        <v>10</v>
      </c>
      <c r="F427" s="355" t="s">
        <v>10</v>
      </c>
      <c r="G427" s="494"/>
      <c r="H427" s="627"/>
      <c r="J427" s="784" t="s">
        <v>718</v>
      </c>
    </row>
    <row r="428" spans="1:12" ht="14.1" customHeight="1" outlineLevel="1" x14ac:dyDescent="0.25">
      <c r="B428" s="594" t="s">
        <v>82</v>
      </c>
      <c r="C428" s="583"/>
      <c r="D428" s="583"/>
      <c r="E428" s="486"/>
      <c r="F428" s="345"/>
      <c r="G428" s="486"/>
      <c r="H428" s="531"/>
      <c r="J428" s="784"/>
    </row>
    <row r="429" spans="1:12" ht="14.1" customHeight="1" outlineLevel="1" x14ac:dyDescent="0.2">
      <c r="B429" s="38">
        <f>B427+0.1</f>
        <v>1.2000000000000002</v>
      </c>
      <c r="C429" s="593" t="s">
        <v>568</v>
      </c>
      <c r="D429" s="593"/>
      <c r="E429" s="335">
        <v>2</v>
      </c>
      <c r="F429" s="485"/>
      <c r="G429" s="530"/>
      <c r="H429" s="627"/>
      <c r="J429" s="784" t="s">
        <v>715</v>
      </c>
      <c r="K429" s="444"/>
    </row>
    <row r="430" spans="1:12" s="97" customFormat="1" ht="14.1" customHeight="1" outlineLevel="1" x14ac:dyDescent="0.25">
      <c r="A430" s="445"/>
      <c r="B430" s="596" t="s">
        <v>613</v>
      </c>
      <c r="C430" s="579"/>
      <c r="D430" s="579"/>
      <c r="E430" s="347"/>
      <c r="F430" s="347"/>
      <c r="G430" s="537"/>
      <c r="H430" s="543"/>
      <c r="J430" s="784" t="s">
        <v>718</v>
      </c>
    </row>
    <row r="431" spans="1:12" s="97" customFormat="1" ht="14.1" customHeight="1" outlineLevel="1" x14ac:dyDescent="0.25">
      <c r="A431" s="445"/>
      <c r="B431" s="38" t="s">
        <v>678</v>
      </c>
      <c r="C431" s="423" t="s">
        <v>444</v>
      </c>
      <c r="D431" s="95"/>
      <c r="E431" s="335">
        <v>2</v>
      </c>
      <c r="F431" s="485"/>
      <c r="G431" s="488"/>
      <c r="H431" s="540"/>
      <c r="J431" s="784" t="s">
        <v>718</v>
      </c>
      <c r="L431" s="153"/>
    </row>
    <row r="432" spans="1:12" ht="14.1" customHeight="1" outlineLevel="1" x14ac:dyDescent="0.25">
      <c r="B432" s="38" t="s">
        <v>440</v>
      </c>
      <c r="C432" s="888" t="s">
        <v>296</v>
      </c>
      <c r="D432" s="888"/>
      <c r="E432" s="335">
        <v>3</v>
      </c>
      <c r="F432" s="485"/>
      <c r="G432" s="487"/>
      <c r="H432" s="628"/>
      <c r="J432" s="784" t="s">
        <v>718</v>
      </c>
    </row>
    <row r="433" spans="1:12" ht="14.1" customHeight="1" outlineLevel="1" x14ac:dyDescent="0.25">
      <c r="B433" s="461" t="s">
        <v>441</v>
      </c>
      <c r="C433" s="937" t="s">
        <v>260</v>
      </c>
      <c r="D433" s="937"/>
      <c r="E433" s="335">
        <v>3</v>
      </c>
      <c r="F433" s="485"/>
      <c r="G433" s="422"/>
      <c r="H433" s="540"/>
      <c r="J433" s="784" t="s">
        <v>718</v>
      </c>
    </row>
    <row r="434" spans="1:12" s="97" customFormat="1" ht="26.45" customHeight="1" outlineLevel="1" x14ac:dyDescent="0.25">
      <c r="A434" s="445"/>
      <c r="B434" s="499" t="s">
        <v>51</v>
      </c>
      <c r="C434" s="578"/>
      <c r="D434" s="492"/>
      <c r="E434" s="590"/>
      <c r="F434" s="578"/>
      <c r="G434" s="491"/>
      <c r="H434" s="532"/>
      <c r="J434" s="784"/>
      <c r="L434" s="153"/>
    </row>
    <row r="435" spans="1:12" ht="14.1" customHeight="1" outlineLevel="1" x14ac:dyDescent="0.25">
      <c r="B435" s="591" t="s">
        <v>607</v>
      </c>
      <c r="C435" s="581"/>
      <c r="D435" s="581"/>
      <c r="E435" s="592"/>
      <c r="F435" s="581"/>
      <c r="G435" s="493"/>
      <c r="H435" s="533"/>
      <c r="J435" s="784"/>
      <c r="L435" s="97"/>
    </row>
    <row r="436" spans="1:12" ht="14.1" customHeight="1" outlineLevel="1" x14ac:dyDescent="0.25">
      <c r="B436" s="462">
        <v>2</v>
      </c>
      <c r="C436" s="431" t="s">
        <v>359</v>
      </c>
      <c r="D436" s="80"/>
      <c r="E436" s="335" t="s">
        <v>10</v>
      </c>
      <c r="F436" s="355" t="s">
        <v>10</v>
      </c>
      <c r="G436" s="488"/>
      <c r="H436" s="540"/>
      <c r="J436" s="784" t="s">
        <v>714</v>
      </c>
    </row>
    <row r="437" spans="1:12" s="97" customFormat="1" ht="14.1" customHeight="1" outlineLevel="1" x14ac:dyDescent="0.2">
      <c r="A437" s="445"/>
      <c r="B437" s="462">
        <f>B436+0.1</f>
        <v>2.1</v>
      </c>
      <c r="C437" s="431" t="s">
        <v>870</v>
      </c>
      <c r="D437" s="363"/>
      <c r="E437" s="890" t="s">
        <v>40</v>
      </c>
      <c r="F437" s="890"/>
      <c r="G437" s="891"/>
      <c r="H437" s="538"/>
      <c r="J437" s="784" t="s">
        <v>714</v>
      </c>
    </row>
    <row r="438" spans="1:12" s="97" customFormat="1" ht="14.1" customHeight="1" outlineLevel="1" x14ac:dyDescent="0.25">
      <c r="A438" s="445"/>
      <c r="B438" s="472"/>
      <c r="C438" s="446">
        <v>1</v>
      </c>
      <c r="D438" s="92" t="s">
        <v>298</v>
      </c>
      <c r="E438" s="365" t="s">
        <v>10</v>
      </c>
      <c r="F438" s="355" t="s">
        <v>10</v>
      </c>
      <c r="G438" s="488"/>
      <c r="H438" s="539"/>
      <c r="J438" s="784" t="s">
        <v>714</v>
      </c>
      <c r="L438" s="153"/>
    </row>
    <row r="439" spans="1:12" ht="14.1" customHeight="1" outlineLevel="1" x14ac:dyDescent="0.25">
      <c r="B439" s="524"/>
      <c r="C439" s="446">
        <v>2</v>
      </c>
      <c r="D439" s="364" t="s">
        <v>78</v>
      </c>
      <c r="E439" s="365" t="s">
        <v>10</v>
      </c>
      <c r="F439" s="355" t="s">
        <v>10</v>
      </c>
      <c r="G439" s="488"/>
      <c r="H439" s="539"/>
      <c r="J439" s="784" t="s">
        <v>714</v>
      </c>
    </row>
    <row r="440" spans="1:12" s="97" customFormat="1" ht="14.1" customHeight="1" outlineLevel="1" x14ac:dyDescent="0.25">
      <c r="A440" s="445"/>
      <c r="B440" s="524"/>
      <c r="C440" s="446">
        <v>3</v>
      </c>
      <c r="D440" s="364" t="s">
        <v>77</v>
      </c>
      <c r="E440" s="365" t="s">
        <v>10</v>
      </c>
      <c r="F440" s="355" t="s">
        <v>10</v>
      </c>
      <c r="G440" s="488"/>
      <c r="H440" s="539"/>
      <c r="J440" s="784" t="s">
        <v>714</v>
      </c>
    </row>
    <row r="441" spans="1:12" ht="14.1" customHeight="1" outlineLevel="1" x14ac:dyDescent="0.25">
      <c r="B441" s="525"/>
      <c r="C441" s="446">
        <v>4</v>
      </c>
      <c r="D441" s="395" t="s">
        <v>569</v>
      </c>
      <c r="E441" s="365" t="s">
        <v>10</v>
      </c>
      <c r="F441" s="355" t="s">
        <v>10</v>
      </c>
      <c r="G441" s="488"/>
      <c r="H441" s="539"/>
      <c r="J441" s="784" t="s">
        <v>714</v>
      </c>
      <c r="L441" s="97"/>
    </row>
    <row r="442" spans="1:12" ht="14.1" customHeight="1" outlineLevel="1" x14ac:dyDescent="0.25">
      <c r="B442" s="39">
        <f>B437+0.1</f>
        <v>2.2000000000000002</v>
      </c>
      <c r="C442" s="888" t="s">
        <v>299</v>
      </c>
      <c r="D442" s="888"/>
      <c r="E442" s="356" t="s">
        <v>10</v>
      </c>
      <c r="F442" s="355" t="s">
        <v>10</v>
      </c>
      <c r="G442" s="353"/>
      <c r="H442" s="620"/>
      <c r="J442" s="784" t="s">
        <v>714</v>
      </c>
    </row>
    <row r="443" spans="1:12" ht="14.1" customHeight="1" outlineLevel="1" x14ac:dyDescent="0.25">
      <c r="B443" s="461">
        <f>B442+0.1</f>
        <v>2.3000000000000003</v>
      </c>
      <c r="C443" s="888" t="s">
        <v>360</v>
      </c>
      <c r="D443" s="888"/>
      <c r="E443" s="356" t="s">
        <v>10</v>
      </c>
      <c r="F443" s="355" t="s">
        <v>10</v>
      </c>
      <c r="G443" s="353"/>
      <c r="H443" s="620"/>
      <c r="J443" s="784" t="s">
        <v>714</v>
      </c>
      <c r="L443" s="97"/>
    </row>
    <row r="444" spans="1:12" s="444" customFormat="1" ht="14.1" customHeight="1" outlineLevel="1" x14ac:dyDescent="0.25">
      <c r="B444" s="594" t="s">
        <v>765</v>
      </c>
      <c r="C444" s="583"/>
      <c r="D444" s="583"/>
      <c r="E444" s="595"/>
      <c r="F444" s="583"/>
      <c r="G444" s="486"/>
      <c r="H444" s="531"/>
      <c r="J444" s="784"/>
      <c r="L444" s="153"/>
    </row>
    <row r="445" spans="1:12" s="444" customFormat="1" ht="14.1" customHeight="1" outlineLevel="1" x14ac:dyDescent="0.2">
      <c r="B445" s="462" t="s">
        <v>679</v>
      </c>
      <c r="C445" s="922" t="s">
        <v>645</v>
      </c>
      <c r="D445" s="922"/>
      <c r="E445" s="923" t="s">
        <v>38</v>
      </c>
      <c r="F445" s="923"/>
      <c r="G445" s="923"/>
      <c r="H445" s="538"/>
      <c r="J445" s="784" t="s">
        <v>714</v>
      </c>
      <c r="L445" s="153"/>
    </row>
    <row r="446" spans="1:12" ht="14.1" customHeight="1" outlineLevel="1" x14ac:dyDescent="0.2">
      <c r="B446" s="42"/>
      <c r="C446" s="368">
        <v>1</v>
      </c>
      <c r="D446" s="6" t="s">
        <v>209</v>
      </c>
      <c r="E446" s="335">
        <v>2</v>
      </c>
      <c r="F446" s="485"/>
      <c r="G446" s="488"/>
      <c r="H446" s="641"/>
      <c r="J446" s="784" t="s">
        <v>714</v>
      </c>
    </row>
    <row r="447" spans="1:12" ht="14.1" customHeight="1" outlineLevel="1" x14ac:dyDescent="0.2">
      <c r="B447" s="42"/>
      <c r="C447" s="368">
        <v>2</v>
      </c>
      <c r="D447" s="6" t="s">
        <v>210</v>
      </c>
      <c r="E447" s="335">
        <v>2</v>
      </c>
      <c r="F447" s="485"/>
      <c r="G447" s="488"/>
      <c r="H447" s="641"/>
      <c r="J447" s="784" t="s">
        <v>714</v>
      </c>
      <c r="L447" s="444"/>
    </row>
    <row r="448" spans="1:12" ht="14.1" customHeight="1" outlineLevel="1" x14ac:dyDescent="0.25">
      <c r="B448" s="596" t="s">
        <v>613</v>
      </c>
      <c r="C448" s="579"/>
      <c r="D448" s="579"/>
      <c r="E448" s="347"/>
      <c r="F448" s="348"/>
      <c r="G448" s="537"/>
      <c r="H448" s="543"/>
      <c r="J448" s="784"/>
    </row>
    <row r="449" spans="1:12" ht="14.1" customHeight="1" outlineLevel="1" x14ac:dyDescent="0.25">
      <c r="B449" s="462" t="s">
        <v>680</v>
      </c>
      <c r="C449" s="431" t="s">
        <v>199</v>
      </c>
      <c r="D449" s="142"/>
      <c r="E449" s="335">
        <v>2</v>
      </c>
      <c r="F449" s="485"/>
      <c r="G449" s="488"/>
      <c r="H449" s="540"/>
      <c r="J449" s="784" t="s">
        <v>714</v>
      </c>
    </row>
    <row r="450" spans="1:12" s="444" customFormat="1" ht="14.1" customHeight="1" outlineLevel="1" x14ac:dyDescent="0.2">
      <c r="B450" s="462" t="s">
        <v>681</v>
      </c>
      <c r="C450" s="922" t="s">
        <v>646</v>
      </c>
      <c r="D450" s="924"/>
      <c r="E450" s="923" t="s">
        <v>38</v>
      </c>
      <c r="F450" s="923"/>
      <c r="G450" s="923"/>
      <c r="H450" s="538"/>
      <c r="J450" s="784" t="s">
        <v>714</v>
      </c>
      <c r="L450" s="153"/>
    </row>
    <row r="451" spans="1:12" ht="14.1" customHeight="1" outlineLevel="1" x14ac:dyDescent="0.25">
      <c r="B451" s="524"/>
      <c r="C451" s="368">
        <v>1</v>
      </c>
      <c r="D451" s="574" t="s">
        <v>221</v>
      </c>
      <c r="E451" s="335">
        <v>2</v>
      </c>
      <c r="F451" s="485"/>
      <c r="G451" s="488"/>
      <c r="H451" s="540"/>
      <c r="J451" s="784" t="s">
        <v>714</v>
      </c>
    </row>
    <row r="452" spans="1:12" ht="14.1" customHeight="1" outlineLevel="1" x14ac:dyDescent="0.25">
      <c r="A452" s="153"/>
      <c r="B452" s="525"/>
      <c r="C452" s="575">
        <v>2</v>
      </c>
      <c r="D452" s="148" t="s">
        <v>188</v>
      </c>
      <c r="E452" s="335">
        <v>2</v>
      </c>
      <c r="F452" s="485"/>
      <c r="G452" s="488"/>
      <c r="H452" s="540"/>
      <c r="J452" s="784" t="s">
        <v>714</v>
      </c>
      <c r="L452" s="444"/>
    </row>
    <row r="453" spans="1:12" ht="14.1" customHeight="1" outlineLevel="1" x14ac:dyDescent="0.25">
      <c r="A453" s="153"/>
      <c r="B453" s="40" t="s">
        <v>682</v>
      </c>
      <c r="C453" s="423" t="s">
        <v>198</v>
      </c>
      <c r="D453" s="416"/>
      <c r="E453" s="335">
        <v>2</v>
      </c>
      <c r="F453" s="485"/>
      <c r="G453" s="488"/>
      <c r="H453" s="540"/>
      <c r="J453" s="784" t="s">
        <v>714</v>
      </c>
      <c r="L453" s="444"/>
    </row>
    <row r="454" spans="1:12" ht="14.1" customHeight="1" outlineLevel="1" x14ac:dyDescent="0.2">
      <c r="A454" s="153"/>
      <c r="B454" s="462" t="s">
        <v>684</v>
      </c>
      <c r="C454" s="922" t="s">
        <v>872</v>
      </c>
      <c r="D454" s="922"/>
      <c r="E454" s="923" t="s">
        <v>38</v>
      </c>
      <c r="F454" s="923"/>
      <c r="G454" s="923"/>
      <c r="H454" s="538"/>
      <c r="J454" s="784" t="s">
        <v>714</v>
      </c>
    </row>
    <row r="455" spans="1:12" ht="26.45" customHeight="1" outlineLevel="1" x14ac:dyDescent="0.2">
      <c r="A455" s="153"/>
      <c r="B455" s="41"/>
      <c r="C455" s="368">
        <v>1</v>
      </c>
      <c r="D455" s="588" t="s">
        <v>362</v>
      </c>
      <c r="E455" s="335">
        <v>2</v>
      </c>
      <c r="F455" s="485"/>
      <c r="G455" s="488"/>
      <c r="H455" s="641"/>
      <c r="J455" s="784" t="s">
        <v>714</v>
      </c>
    </row>
    <row r="456" spans="1:12" ht="14.1" customHeight="1" outlineLevel="1" x14ac:dyDescent="0.2">
      <c r="A456" s="153"/>
      <c r="B456" s="41"/>
      <c r="C456" s="368">
        <v>2</v>
      </c>
      <c r="D456" s="588" t="s">
        <v>263</v>
      </c>
      <c r="E456" s="335">
        <v>2</v>
      </c>
      <c r="F456" s="485"/>
      <c r="G456" s="488"/>
      <c r="H456" s="641"/>
      <c r="J456" s="784" t="s">
        <v>714</v>
      </c>
    </row>
    <row r="457" spans="1:12" ht="14.1" customHeight="1" outlineLevel="1" x14ac:dyDescent="0.2">
      <c r="A457" s="153"/>
      <c r="B457" s="41"/>
      <c r="C457" s="368">
        <v>3</v>
      </c>
      <c r="D457" s="588" t="s">
        <v>725</v>
      </c>
      <c r="E457" s="335">
        <v>1</v>
      </c>
      <c r="F457" s="485"/>
      <c r="G457" s="488"/>
      <c r="H457" s="641"/>
      <c r="J457" s="784" t="s">
        <v>714</v>
      </c>
    </row>
    <row r="458" spans="1:12" ht="26.45" customHeight="1" outlineLevel="1" x14ac:dyDescent="0.2">
      <c r="A458" s="153"/>
      <c r="B458" s="41"/>
      <c r="C458" s="368">
        <v>4</v>
      </c>
      <c r="D458" s="588" t="s">
        <v>211</v>
      </c>
      <c r="E458" s="335">
        <v>2</v>
      </c>
      <c r="F458" s="485"/>
      <c r="G458" s="488"/>
      <c r="H458" s="641"/>
      <c r="J458" s="784" t="s">
        <v>714</v>
      </c>
    </row>
    <row r="459" spans="1:12" ht="14.1" customHeight="1" outlineLevel="1" x14ac:dyDescent="0.2">
      <c r="A459" s="153"/>
      <c r="B459" s="462" t="s">
        <v>683</v>
      </c>
      <c r="C459" s="431" t="s">
        <v>871</v>
      </c>
      <c r="D459" s="417"/>
      <c r="E459" s="923" t="s">
        <v>38</v>
      </c>
      <c r="F459" s="923"/>
      <c r="G459" s="923"/>
      <c r="H459" s="538"/>
      <c r="J459" s="784" t="s">
        <v>714</v>
      </c>
    </row>
    <row r="460" spans="1:12" ht="14.1" customHeight="1" outlineLevel="1" x14ac:dyDescent="0.2">
      <c r="A460" s="153"/>
      <c r="B460" s="41"/>
      <c r="C460" s="446">
        <v>1</v>
      </c>
      <c r="D460" s="426" t="s">
        <v>212</v>
      </c>
      <c r="E460" s="335">
        <v>4</v>
      </c>
      <c r="F460" s="485"/>
      <c r="G460" s="488"/>
      <c r="H460" s="641"/>
      <c r="J460" s="784" t="s">
        <v>714</v>
      </c>
    </row>
    <row r="461" spans="1:12" ht="14.1" customHeight="1" outlineLevel="1" x14ac:dyDescent="0.2">
      <c r="A461" s="153"/>
      <c r="B461" s="41"/>
      <c r="C461" s="446">
        <v>2</v>
      </c>
      <c r="D461" s="426" t="s">
        <v>583</v>
      </c>
      <c r="E461" s="335">
        <v>4</v>
      </c>
      <c r="F461" s="485"/>
      <c r="G461" s="488"/>
      <c r="H461" s="641"/>
      <c r="J461" s="784" t="s">
        <v>714</v>
      </c>
    </row>
    <row r="462" spans="1:12" ht="14.1" customHeight="1" outlineLevel="1" x14ac:dyDescent="0.25">
      <c r="A462" s="153"/>
      <c r="B462" s="394">
        <f>2.1</f>
        <v>2.1</v>
      </c>
      <c r="C462" s="925" t="s">
        <v>887</v>
      </c>
      <c r="D462" s="926"/>
      <c r="E462" s="335">
        <v>2</v>
      </c>
      <c r="F462" s="485"/>
      <c r="G462" s="488"/>
      <c r="H462" s="540"/>
      <c r="J462" s="784" t="s">
        <v>714</v>
      </c>
    </row>
    <row r="463" spans="1:12" ht="14.1" customHeight="1" x14ac:dyDescent="0.2">
      <c r="A463" s="153"/>
      <c r="B463" s="939" t="s">
        <v>758</v>
      </c>
      <c r="C463" s="940"/>
      <c r="D463" s="940"/>
      <c r="E463" s="598"/>
      <c r="F463" s="598">
        <f>SUM(F426:F461)</f>
        <v>0</v>
      </c>
      <c r="G463" s="519">
        <f>SUMIF(G426:G461,"Y",F426:F461)</f>
        <v>0</v>
      </c>
      <c r="H463" s="642"/>
      <c r="J463" s="784"/>
    </row>
    <row r="464" spans="1:12" s="445" customFormat="1" ht="20.100000000000001" customHeight="1" x14ac:dyDescent="0.2">
      <c r="B464" s="526"/>
      <c r="C464" s="526"/>
      <c r="D464" s="526"/>
      <c r="E464" s="508"/>
      <c r="F464" s="508"/>
      <c r="G464" s="508"/>
      <c r="H464" s="527"/>
      <c r="J464" s="784"/>
      <c r="L464" s="153"/>
    </row>
    <row r="465" spans="1:12" ht="26.45" customHeight="1" x14ac:dyDescent="0.25">
      <c r="A465" s="153"/>
      <c r="B465" s="742" t="s">
        <v>53</v>
      </c>
      <c r="C465" s="643"/>
      <c r="D465" s="643"/>
      <c r="E465" s="644"/>
      <c r="F465" s="643"/>
      <c r="G465" s="645"/>
      <c r="H465" s="615"/>
      <c r="J465" s="784"/>
    </row>
    <row r="466" spans="1:12" s="502" customFormat="1" ht="26.45" customHeight="1" outlineLevel="1" x14ac:dyDescent="0.25">
      <c r="B466" s="547" t="s">
        <v>54</v>
      </c>
      <c r="C466" s="548"/>
      <c r="D466" s="548"/>
      <c r="E466" s="549"/>
      <c r="F466" s="548"/>
      <c r="G466" s="491"/>
      <c r="H466" s="550"/>
      <c r="J466" s="784"/>
      <c r="L466" s="153"/>
    </row>
    <row r="467" spans="1:12" ht="14.1" customHeight="1" outlineLevel="1" x14ac:dyDescent="0.25">
      <c r="A467" s="153"/>
      <c r="B467" s="591" t="s">
        <v>607</v>
      </c>
      <c r="C467" s="581"/>
      <c r="D467" s="581"/>
      <c r="E467" s="581"/>
      <c r="F467" s="581"/>
      <c r="G467" s="493"/>
      <c r="H467" s="533"/>
      <c r="J467" s="784"/>
      <c r="L467" s="445"/>
    </row>
    <row r="468" spans="1:12" s="97" customFormat="1" ht="14.1" customHeight="1" outlineLevel="1" x14ac:dyDescent="0.25">
      <c r="A468" s="445"/>
      <c r="B468" s="463">
        <v>1</v>
      </c>
      <c r="C468" s="888" t="s">
        <v>363</v>
      </c>
      <c r="D468" s="888"/>
      <c r="E468" s="367" t="s">
        <v>10</v>
      </c>
      <c r="F468" s="759" t="s">
        <v>10</v>
      </c>
      <c r="G468" s="366"/>
      <c r="H468" s="628"/>
      <c r="J468" s="784" t="s">
        <v>715</v>
      </c>
      <c r="L468" s="153"/>
    </row>
    <row r="469" spans="1:12" ht="14.1" customHeight="1" outlineLevel="1" x14ac:dyDescent="0.25">
      <c r="B469" s="42" t="s">
        <v>606</v>
      </c>
      <c r="C469" s="888" t="s">
        <v>902</v>
      </c>
      <c r="D469" s="888"/>
      <c r="E469" s="760" t="s">
        <v>10</v>
      </c>
      <c r="F469" s="188" t="s">
        <v>10</v>
      </c>
      <c r="G469" s="761"/>
      <c r="H469" s="628"/>
      <c r="J469" s="784" t="s">
        <v>715</v>
      </c>
      <c r="L469" s="502"/>
    </row>
    <row r="470" spans="1:12" s="502" customFormat="1" ht="26.45" customHeight="1" outlineLevel="1" x14ac:dyDescent="0.25">
      <c r="B470" s="547" t="s">
        <v>55</v>
      </c>
      <c r="C470" s="548"/>
      <c r="D470" s="548"/>
      <c r="E470" s="549"/>
      <c r="F470" s="548"/>
      <c r="G470" s="491"/>
      <c r="H470" s="550"/>
      <c r="J470" s="784"/>
      <c r="L470" s="153"/>
    </row>
    <row r="471" spans="1:12" ht="14.1" customHeight="1" outlineLevel="1" x14ac:dyDescent="0.25">
      <c r="B471" s="596" t="s">
        <v>22</v>
      </c>
      <c r="C471" s="579"/>
      <c r="D471" s="579"/>
      <c r="E471" s="597"/>
      <c r="F471" s="579"/>
      <c r="G471" s="537"/>
      <c r="H471" s="543"/>
      <c r="J471" s="784"/>
      <c r="L471" s="97"/>
    </row>
    <row r="472" spans="1:12" ht="14.1" customHeight="1" outlineLevel="1" x14ac:dyDescent="0.25">
      <c r="B472" s="463" t="s">
        <v>600</v>
      </c>
      <c r="C472" s="423" t="s">
        <v>225</v>
      </c>
      <c r="D472" s="95"/>
      <c r="E472" s="335">
        <v>2</v>
      </c>
      <c r="F472" s="485"/>
      <c r="G472" s="488"/>
      <c r="H472" s="540"/>
      <c r="J472" s="784" t="s">
        <v>715</v>
      </c>
    </row>
    <row r="473" spans="1:12" ht="14.1" customHeight="1" outlineLevel="1" x14ac:dyDescent="0.25">
      <c r="B473" s="439" t="s">
        <v>601</v>
      </c>
      <c r="C473" s="95" t="s">
        <v>300</v>
      </c>
      <c r="D473" s="416"/>
      <c r="E473" s="335">
        <v>2</v>
      </c>
      <c r="F473" s="485"/>
      <c r="G473" s="434"/>
      <c r="H473" s="646"/>
      <c r="J473" s="784" t="s">
        <v>715</v>
      </c>
      <c r="L473" s="502"/>
    </row>
    <row r="474" spans="1:12" ht="14.1" customHeight="1" outlineLevel="1" x14ac:dyDescent="0.2">
      <c r="B474" s="42" t="s">
        <v>602</v>
      </c>
      <c r="C474" s="921" t="s">
        <v>873</v>
      </c>
      <c r="D474" s="921"/>
      <c r="E474" s="898" t="s">
        <v>37</v>
      </c>
      <c r="F474" s="899"/>
      <c r="G474" s="900"/>
      <c r="H474" s="538"/>
      <c r="J474" s="784" t="s">
        <v>715</v>
      </c>
    </row>
    <row r="475" spans="1:12" ht="14.1" customHeight="1" outlineLevel="1" x14ac:dyDescent="0.25">
      <c r="B475" s="42"/>
      <c r="C475" s="446" t="s">
        <v>24</v>
      </c>
      <c r="D475" s="53">
        <v>0.5</v>
      </c>
      <c r="E475" s="335">
        <v>1</v>
      </c>
      <c r="F475" s="916"/>
      <c r="G475" s="916"/>
      <c r="H475" s="647"/>
      <c r="J475" s="784" t="s">
        <v>715</v>
      </c>
    </row>
    <row r="476" spans="1:12" ht="14.1" customHeight="1" outlineLevel="1" x14ac:dyDescent="0.25">
      <c r="B476" s="42"/>
      <c r="C476" s="446" t="s">
        <v>25</v>
      </c>
      <c r="D476" s="54">
        <v>1</v>
      </c>
      <c r="E476" s="335">
        <v>3</v>
      </c>
      <c r="F476" s="981"/>
      <c r="G476" s="917"/>
      <c r="H476" s="647"/>
      <c r="J476" s="784" t="s">
        <v>715</v>
      </c>
    </row>
    <row r="477" spans="1:12" ht="14.1" customHeight="1" outlineLevel="1" x14ac:dyDescent="0.25">
      <c r="B477" s="463" t="s">
        <v>603</v>
      </c>
      <c r="C477" s="95" t="s">
        <v>200</v>
      </c>
      <c r="D477" s="425"/>
      <c r="E477" s="335">
        <v>3</v>
      </c>
      <c r="F477" s="485"/>
      <c r="G477" s="434"/>
      <c r="H477" s="646"/>
      <c r="J477" s="784" t="s">
        <v>715</v>
      </c>
    </row>
    <row r="478" spans="1:12" ht="14.1" customHeight="1" outlineLevel="1" x14ac:dyDescent="0.25">
      <c r="B478" s="463" t="s">
        <v>604</v>
      </c>
      <c r="C478" s="932" t="s">
        <v>437</v>
      </c>
      <c r="D478" s="933"/>
      <c r="E478" s="335">
        <v>2</v>
      </c>
      <c r="F478" s="485"/>
      <c r="G478" s="434"/>
      <c r="H478" s="646"/>
      <c r="J478" s="784" t="s">
        <v>715</v>
      </c>
    </row>
    <row r="479" spans="1:12" ht="14.1" customHeight="1" outlineLevel="1" x14ac:dyDescent="0.25">
      <c r="B479" s="463" t="s">
        <v>605</v>
      </c>
      <c r="C479" s="95" t="s">
        <v>453</v>
      </c>
      <c r="D479" s="430"/>
      <c r="E479" s="335">
        <v>2</v>
      </c>
      <c r="F479" s="485"/>
      <c r="G479" s="434"/>
      <c r="H479" s="646"/>
      <c r="J479" s="784" t="s">
        <v>715</v>
      </c>
    </row>
    <row r="480" spans="1:12" ht="14.1" customHeight="1" outlineLevel="1" x14ac:dyDescent="0.25">
      <c r="B480" s="463" t="s">
        <v>650</v>
      </c>
      <c r="C480" s="95" t="s">
        <v>438</v>
      </c>
      <c r="D480" s="430"/>
      <c r="E480" s="335">
        <v>2</v>
      </c>
      <c r="F480" s="485"/>
      <c r="G480" s="434"/>
      <c r="H480" s="646"/>
      <c r="J480" s="784" t="s">
        <v>715</v>
      </c>
    </row>
    <row r="481" spans="2:10" ht="14.1" customHeight="1" x14ac:dyDescent="0.2">
      <c r="B481" s="517" t="s">
        <v>759</v>
      </c>
      <c r="C481" s="587"/>
      <c r="D481" s="518"/>
      <c r="E481" s="598"/>
      <c r="F481" s="598">
        <f>SUM(F468:F480)</f>
        <v>0</v>
      </c>
      <c r="G481" s="519">
        <f>SUMIF(G468:G480,"Y",F468:F480)</f>
        <v>0</v>
      </c>
      <c r="H481" s="638"/>
      <c r="J481" s="784"/>
    </row>
    <row r="482" spans="2:10" ht="20.100000000000001" customHeight="1" x14ac:dyDescent="0.25">
      <c r="J482" s="784"/>
    </row>
    <row r="483" spans="2:10" ht="26.45" customHeight="1" thickBot="1" x14ac:dyDescent="0.25">
      <c r="B483" s="683" t="s">
        <v>41</v>
      </c>
      <c r="C483" s="684"/>
      <c r="D483" s="685"/>
      <c r="E483" s="686"/>
      <c r="F483" s="687">
        <f>SUM(Innovation!H89,F481,F463,F421,F300,F177,F133,F87,F51,F37)</f>
        <v>0</v>
      </c>
      <c r="G483" s="687">
        <f>SUM(G481,G463,G421,G300,G177,G133,G87,G51,G37)</f>
        <v>0</v>
      </c>
      <c r="H483" s="688"/>
      <c r="J483" s="786"/>
    </row>
  </sheetData>
  <sheetProtection password="93E8" sheet="1" objects="1" scenarios="1" insertColumns="0" selectLockedCells="1"/>
  <autoFilter ref="J1:J483"/>
  <dataConsolidate/>
  <customSheetViews>
    <customSheetView guid="{22567D11-EBB8-4CE8-80E0-9D844DBA6A3C}" scale="78" showPageBreaks="1" showGridLines="0" fitToPage="1" printArea="1" showAutoFilter="1" hiddenColumns="1" topLeftCell="A480">
      <selection activeCell="B2" sqref="B2:H481"/>
      <rowBreaks count="9" manualBreakCount="9">
        <brk id="38" min="1" max="7" man="1"/>
        <brk id="87" min="1" max="7" man="1"/>
        <brk id="133" min="1" max="7" man="1"/>
        <brk id="178" min="1" max="7" man="1"/>
        <brk id="234" min="1" max="7" man="1"/>
        <brk id="284" min="1" max="7" man="1"/>
        <brk id="338" min="1" max="7" man="1"/>
        <brk id="392" min="1" max="7" man="1"/>
        <brk id="431" min="1" max="7" man="1"/>
      </rowBreaks>
      <colBreaks count="2" manualBreakCount="2">
        <brk id="9" max="1048575" man="1"/>
        <brk id="10" max="1048575" man="1"/>
      </colBreaks>
      <pageMargins left="0.25" right="0.25" top="0.75" bottom="0.75" header="0.3" footer="0.3"/>
      <pageSetup scale="58" fitToHeight="0" orientation="portrait" r:id="rId1"/>
      <headerFooter scaleWithDoc="0" alignWithMargins="0">
        <oddHeader>&amp;C&amp;"+,Regular"&amp;14EarthCraft House Worksheet</oddHeader>
        <oddFooter>&amp;L&amp;"-,Regular"&amp;9v.2014.04.01&amp;C&amp;"-,Regular"&amp;9EarthCraft House 2014&amp;R&amp;"-,Regular"&amp;9&amp;P of &amp;N</oddFooter>
      </headerFooter>
      <autoFilter ref="J1:J481"/>
    </customSheetView>
    <customSheetView guid="{2AD44DDD-20C4-405B-8AAF-6409521CD900}" scale="85" showGridLines="0" fitToPage="1" printArea="1" showAutoFilter="1" hiddenColumns="1" topLeftCell="A177">
      <selection activeCell="K185" sqref="K185"/>
      <rowBreaks count="9" manualBreakCount="9">
        <brk id="38" min="1" max="7" man="1"/>
        <brk id="87" min="1" max="7" man="1"/>
        <brk id="133" min="1" max="7" man="1"/>
        <brk id="178" min="1" max="7" man="1"/>
        <brk id="233" min="1" max="7" man="1"/>
        <brk id="282" min="1" max="7" man="1"/>
        <brk id="325" min="1" max="7" man="1"/>
        <brk id="375" min="1" max="7" man="1"/>
        <brk id="402" min="1" max="7" man="1"/>
      </rowBreaks>
      <colBreaks count="2" manualBreakCount="2">
        <brk id="9" max="1048575" man="1"/>
        <brk id="10" max="1048575" man="1"/>
      </colBreaks>
      <pageMargins left="0.25" right="0.25" top="0.75" bottom="0.75" header="0.3" footer="0.3"/>
      <pageSetup scale="58" fitToHeight="0" orientation="portrait" r:id="rId2"/>
      <headerFooter scaleWithDoc="0" alignWithMargins="0">
        <oddHeader>&amp;C&amp;"+,Regular"&amp;14EarthCraft House Worksheet</oddHeader>
        <oddFooter>&amp;L&amp;"-,Regular"&amp;9v.2014.04.01&amp;C&amp;"-,Regular"&amp;9EarthCraft House 2014&amp;R&amp;"-,Regular"&amp;9&amp;P of &amp;N</oddFooter>
      </headerFooter>
      <autoFilter ref="J1:J452"/>
    </customSheetView>
    <customSheetView guid="{018AB515-AB17-4172-9F06-1432D1C49B1F}" scale="85" showPageBreaks="1" showGridLines="0" fitToPage="1" printArea="1" showAutoFilter="1" hiddenColumns="1">
      <selection activeCell="C382" sqref="C382:D382"/>
      <rowBreaks count="9" manualBreakCount="9">
        <brk id="38" min="1" max="7" man="1"/>
        <brk id="87" min="1" max="7" man="1"/>
        <brk id="133" min="1" max="7" man="1"/>
        <brk id="178" min="1" max="7" man="1"/>
        <brk id="233" min="1" max="7" man="1"/>
        <brk id="282" min="1" max="7" man="1"/>
        <brk id="325" min="1" max="7" man="1"/>
        <brk id="375" min="1" max="7" man="1"/>
        <brk id="402" min="1" max="7" man="1"/>
      </rowBreaks>
      <colBreaks count="2" manualBreakCount="2">
        <brk id="9" max="1048575" man="1"/>
        <brk id="10" max="1048575" man="1"/>
      </colBreaks>
      <pageMargins left="0.25" right="0.25" top="0.75" bottom="0.75" header="0.3" footer="0.3"/>
      <pageSetup scale="58" fitToHeight="0" orientation="portrait" r:id="rId3"/>
      <headerFooter scaleWithDoc="0" alignWithMargins="0">
        <oddHeader>&amp;C&amp;"+,Regular"&amp;14EarthCraft House Worksheet</oddHeader>
        <oddFooter>&amp;L&amp;"-,Regular"&amp;9v.2014.04.01&amp;C&amp;"-,Regular"&amp;9EarthCraft House 2014&amp;R&amp;"-,Regular"&amp;9&amp;P of &amp;N</oddFooter>
      </headerFooter>
      <autoFilter ref="J1:J452"/>
    </customSheetView>
  </customSheetViews>
  <mergeCells count="198">
    <mergeCell ref="H399:H405"/>
    <mergeCell ref="C344:D344"/>
    <mergeCell ref="C351:D351"/>
    <mergeCell ref="C347:D347"/>
    <mergeCell ref="C376:D376"/>
    <mergeCell ref="C345:D345"/>
    <mergeCell ref="C353:D353"/>
    <mergeCell ref="C284:D284"/>
    <mergeCell ref="G275:G276"/>
    <mergeCell ref="G282:G283"/>
    <mergeCell ref="E353:G353"/>
    <mergeCell ref="C389:D389"/>
    <mergeCell ref="C394:D394"/>
    <mergeCell ref="E335:G335"/>
    <mergeCell ref="F336:F338"/>
    <mergeCell ref="G336:G338"/>
    <mergeCell ref="H336:H338"/>
    <mergeCell ref="C377:D377"/>
    <mergeCell ref="E366:G366"/>
    <mergeCell ref="E247:G247"/>
    <mergeCell ref="C228:D228"/>
    <mergeCell ref="E261:G261"/>
    <mergeCell ref="E250:G250"/>
    <mergeCell ref="E254:G254"/>
    <mergeCell ref="C257:D257"/>
    <mergeCell ref="C272:D272"/>
    <mergeCell ref="C270:D270"/>
    <mergeCell ref="C239:D239"/>
    <mergeCell ref="C266:D266"/>
    <mergeCell ref="C264:D264"/>
    <mergeCell ref="C236:D236"/>
    <mergeCell ref="C240:D240"/>
    <mergeCell ref="G243:G244"/>
    <mergeCell ref="F243:F244"/>
    <mergeCell ref="C478:D478"/>
    <mergeCell ref="C36:D36"/>
    <mergeCell ref="E474:G474"/>
    <mergeCell ref="F475:F476"/>
    <mergeCell ref="G475:G476"/>
    <mergeCell ref="C474:D474"/>
    <mergeCell ref="C469:D469"/>
    <mergeCell ref="C468:D468"/>
    <mergeCell ref="B463:D463"/>
    <mergeCell ref="C454:D454"/>
    <mergeCell ref="E459:G459"/>
    <mergeCell ref="E454:G454"/>
    <mergeCell ref="C442:D442"/>
    <mergeCell ref="C443:D443"/>
    <mergeCell ref="C462:D462"/>
    <mergeCell ref="C196:D196"/>
    <mergeCell ref="E213:G213"/>
    <mergeCell ref="E225:G225"/>
    <mergeCell ref="C427:D427"/>
    <mergeCell ref="C432:D432"/>
    <mergeCell ref="E277:G277"/>
    <mergeCell ref="C385:D385"/>
    <mergeCell ref="C386:D386"/>
    <mergeCell ref="E380:G380"/>
    <mergeCell ref="C426:D426"/>
    <mergeCell ref="E418:G418"/>
    <mergeCell ref="C339:D339"/>
    <mergeCell ref="C388:D388"/>
    <mergeCell ref="C387:D387"/>
    <mergeCell ref="C287:D287"/>
    <mergeCell ref="C328:D328"/>
    <mergeCell ref="B302:G302"/>
    <mergeCell ref="C379:D379"/>
    <mergeCell ref="C316:D316"/>
    <mergeCell ref="E288:G288"/>
    <mergeCell ref="E291:G291"/>
    <mergeCell ref="C322:D322"/>
    <mergeCell ref="E398:G398"/>
    <mergeCell ref="C416:D416"/>
    <mergeCell ref="C417:D417"/>
    <mergeCell ref="C415:D415"/>
    <mergeCell ref="E370:G370"/>
    <mergeCell ref="E305:G305"/>
    <mergeCell ref="C305:D305"/>
    <mergeCell ref="E332:G332"/>
    <mergeCell ref="C342:D342"/>
    <mergeCell ref="C409:D409"/>
    <mergeCell ref="G399:G405"/>
    <mergeCell ref="C169:D169"/>
    <mergeCell ref="C161:D161"/>
    <mergeCell ref="C146:D146"/>
    <mergeCell ref="C153:D153"/>
    <mergeCell ref="C138:D138"/>
    <mergeCell ref="C150:D150"/>
    <mergeCell ref="C106:D106"/>
    <mergeCell ref="C167:D167"/>
    <mergeCell ref="C131:D131"/>
    <mergeCell ref="E163:G163"/>
    <mergeCell ref="C99:D99"/>
    <mergeCell ref="E106:G106"/>
    <mergeCell ref="C157:D157"/>
    <mergeCell ref="C122:D122"/>
    <mergeCell ref="C123:D123"/>
    <mergeCell ref="C120:D120"/>
    <mergeCell ref="C116:D116"/>
    <mergeCell ref="C139:D139"/>
    <mergeCell ref="E157:G157"/>
    <mergeCell ref="C118:D118"/>
    <mergeCell ref="C112:D112"/>
    <mergeCell ref="C121:D121"/>
    <mergeCell ref="C128:D128"/>
    <mergeCell ref="G64:G65"/>
    <mergeCell ref="C86:D86"/>
    <mergeCell ref="B87:E87"/>
    <mergeCell ref="C104:D104"/>
    <mergeCell ref="C119:D119"/>
    <mergeCell ref="E100:G100"/>
    <mergeCell ref="E94:G94"/>
    <mergeCell ref="C98:D98"/>
    <mergeCell ref="E143:G143"/>
    <mergeCell ref="C93:D93"/>
    <mergeCell ref="C92:D92"/>
    <mergeCell ref="C67:D67"/>
    <mergeCell ref="C82:D82"/>
    <mergeCell ref="C132:D132"/>
    <mergeCell ref="C69:D69"/>
    <mergeCell ref="E83:G83"/>
    <mergeCell ref="E74:G74"/>
    <mergeCell ref="B125:D125"/>
    <mergeCell ref="C117:D117"/>
    <mergeCell ref="C80:D80"/>
    <mergeCell ref="C81:D81"/>
    <mergeCell ref="C72:D72"/>
    <mergeCell ref="C74:D74"/>
    <mergeCell ref="C126:D126"/>
    <mergeCell ref="E6:G6"/>
    <mergeCell ref="C56:D56"/>
    <mergeCell ref="B51:D51"/>
    <mergeCell ref="C30:D30"/>
    <mergeCell ref="F20:F21"/>
    <mergeCell ref="B37:D37"/>
    <mergeCell ref="C10:D10"/>
    <mergeCell ref="C24:D24"/>
    <mergeCell ref="C35:D35"/>
    <mergeCell ref="C44:D44"/>
    <mergeCell ref="E13:G13"/>
    <mergeCell ref="C27:D27"/>
    <mergeCell ref="E19:G19"/>
    <mergeCell ref="G20:G21"/>
    <mergeCell ref="C25:D25"/>
    <mergeCell ref="C9:D9"/>
    <mergeCell ref="C34:D34"/>
    <mergeCell ref="C26:D26"/>
    <mergeCell ref="C41:D41"/>
    <mergeCell ref="C42:D42"/>
    <mergeCell ref="E45:G45"/>
    <mergeCell ref="E63:G63"/>
    <mergeCell ref="F64:F65"/>
    <mergeCell ref="E242:G242"/>
    <mergeCell ref="E58:G58"/>
    <mergeCell ref="C254:D254"/>
    <mergeCell ref="C445:D445"/>
    <mergeCell ref="E445:G445"/>
    <mergeCell ref="C450:D450"/>
    <mergeCell ref="E450:G450"/>
    <mergeCell ref="C175:D175"/>
    <mergeCell ref="B327:H327"/>
    <mergeCell ref="B267:H267"/>
    <mergeCell ref="C357:D357"/>
    <mergeCell ref="C346:D346"/>
    <mergeCell ref="C397:D397"/>
    <mergeCell ref="C375:D375"/>
    <mergeCell ref="C363:D363"/>
    <mergeCell ref="E359:G359"/>
    <mergeCell ref="E348:G348"/>
    <mergeCell ref="C183:D183"/>
    <mergeCell ref="B179:G179"/>
    <mergeCell ref="C433:D433"/>
    <mergeCell ref="E437:G437"/>
    <mergeCell ref="C380:D380"/>
    <mergeCell ref="C176:D176"/>
    <mergeCell ref="E191:G191"/>
    <mergeCell ref="C189:D189"/>
    <mergeCell ref="H243:H244"/>
    <mergeCell ref="E205:G205"/>
    <mergeCell ref="C325:D325"/>
    <mergeCell ref="C140:D140"/>
    <mergeCell ref="C127:D127"/>
    <mergeCell ref="C109:D109"/>
    <mergeCell ref="E169:G169"/>
    <mergeCell ref="C315:D315"/>
    <mergeCell ref="E297:G297"/>
    <mergeCell ref="C268:D268"/>
    <mergeCell ref="F275:F276"/>
    <mergeCell ref="E197:G197"/>
    <mergeCell ref="E218:G218"/>
    <mergeCell ref="E232:G232"/>
    <mergeCell ref="F282:F283"/>
    <mergeCell ref="E281:G281"/>
    <mergeCell ref="C235:D235"/>
    <mergeCell ref="C271:D271"/>
    <mergeCell ref="E257:G257"/>
    <mergeCell ref="E274:G274"/>
    <mergeCell ref="C323:D323"/>
  </mergeCells>
  <conditionalFormatting sqref="G38:G39 G422:G426 G355:G357 G301:G302 G348:G350 G88:G89 G52:G53 G134:G135 G178:G179 G36 G465 G436:G439 G468:G469 G397 G375:G378 G366:G368 G342:G346 G189:G228 G149:G152 G138:G141 G115:G124 G56 G13:G34 G157:G161 G243 G330:G333 G359:G363 G391:G394 G472:G480 G62:G69 G80:G86 G72:G77 G44:G50 G41:G42 G247:G266 G297:G299 G182:G183 G185 G232:G235 G287 G274:G283 G380:G383 G418:G420 G441:G443 G428:G429 G446:G447 G407 G385:G389 G328 G325:G326 G268 G163:G176 G126:G132 G58:G60 G230 G2:G9 G484:G64766 G143:G146 G431:G433 G452:G461 G449 G305:G323 G239:G240 G107:G112 G92:G105 G271:G272 G336 G339">
    <cfRule type="cellIs" dxfId="1326" priority="1866" operator="equal">
      <formula>"ad"</formula>
    </cfRule>
    <cfRule type="cellIs" dxfId="1325" priority="1867" operator="equal">
      <formula>"na"</formula>
    </cfRule>
    <cfRule type="cellIs" dxfId="1324" priority="1868" operator="equal">
      <formula>"n/a"</formula>
    </cfRule>
    <cfRule type="cellIs" dxfId="1323" priority="1869" operator="equal">
      <formula>"vf"</formula>
    </cfRule>
    <cfRule type="cellIs" dxfId="1322" priority="1870" operator="equal">
      <formula>"N"</formula>
    </cfRule>
    <cfRule type="cellIs" dxfId="1321" priority="1871" operator="equal">
      <formula>"Y"</formula>
    </cfRule>
  </conditionalFormatting>
  <conditionalFormatting sqref="F477:F480 F330:F331 F360:F363 F391:F394 F407 F328 F460:F462 F472:F473 F14:F18 F44 F46:F50 F59:F60 F7:F8 F325:F326 F271:F272 F298:F299 F66:F69 F82 F80 F75:F77 F72:F73 F144:F146 F158 F170:F176 F164:F168 F84:F86 F126:F128 F111:F112 F130:F132 F233:F235 F243 F268 F295 F185 F278:F280 F230:F231 F356:F357 F386:F389 F419:F420 F451:F453 F446:F447 F160:F161 F29:F36 F429 F431:F433 F455:F458 F449 F107:F109">
    <cfRule type="expression" dxfId="1320" priority="1856" stopIfTrue="1">
      <formula>F7=E7</formula>
    </cfRule>
    <cfRule type="cellIs" dxfId="1319" priority="1857" operator="greaterThan">
      <formula>0</formula>
    </cfRule>
  </conditionalFormatting>
  <conditionalFormatting sqref="F20">
    <cfRule type="cellIs" dxfId="1318" priority="1628" stopIfTrue="1" operator="equal">
      <formula>5</formula>
    </cfRule>
    <cfRule type="cellIs" dxfId="1317" priority="1629" stopIfTrue="1" operator="equal">
      <formula>2</formula>
    </cfRule>
    <cfRule type="cellIs" dxfId="1316" priority="1851" operator="greaterThan">
      <formula>0</formula>
    </cfRule>
  </conditionalFormatting>
  <conditionalFormatting sqref="F9">
    <cfRule type="cellIs" dxfId="1315" priority="1688" stopIfTrue="1" operator="between">
      <formula>1</formula>
      <formula>4</formula>
    </cfRule>
    <cfRule type="cellIs" dxfId="1314" priority="1689" operator="greaterThan">
      <formula>0</formula>
    </cfRule>
  </conditionalFormatting>
  <conditionalFormatting sqref="F475:F476">
    <cfRule type="cellIs" dxfId="1313" priority="1686" stopIfTrue="1" operator="between">
      <formula>1</formula>
      <formula>3</formula>
    </cfRule>
    <cfRule type="cellIs" dxfId="1312" priority="1687" operator="greaterThan">
      <formula>0</formula>
    </cfRule>
  </conditionalFormatting>
  <conditionalFormatting sqref="F62">
    <cfRule type="cellIs" dxfId="1311" priority="1684" stopIfTrue="1" operator="between">
      <formula>2</formula>
      <formula>3</formula>
    </cfRule>
    <cfRule type="cellIs" dxfId="1310" priority="1685" operator="greaterThan">
      <formula>0</formula>
    </cfRule>
  </conditionalFormatting>
  <conditionalFormatting sqref="F64:F65">
    <cfRule type="cellIs" dxfId="1309" priority="1679" stopIfTrue="1" operator="equal">
      <formula>3</formula>
    </cfRule>
    <cfRule type="cellIs" dxfId="1308" priority="1682" stopIfTrue="1" operator="equal">
      <formula>1</formula>
    </cfRule>
    <cfRule type="cellIs" dxfId="1307" priority="1683" operator="greaterThan">
      <formula>0</formula>
    </cfRule>
  </conditionalFormatting>
  <conditionalFormatting sqref="F81">
    <cfRule type="cellIs" dxfId="1306" priority="1674" stopIfTrue="1" operator="between">
      <formula>3</formula>
      <formula>12</formula>
    </cfRule>
    <cfRule type="cellIs" dxfId="1305" priority="1675" operator="greaterThan">
      <formula>0</formula>
    </cfRule>
  </conditionalFormatting>
  <conditionalFormatting sqref="F110">
    <cfRule type="cellIs" dxfId="1304" priority="1672" stopIfTrue="1" operator="between">
      <formula>1</formula>
      <formula>2</formula>
    </cfRule>
    <cfRule type="cellIs" dxfId="1303" priority="1673" operator="greaterThan">
      <formula>0</formula>
    </cfRule>
  </conditionalFormatting>
  <conditionalFormatting sqref="F275:F276">
    <cfRule type="cellIs" dxfId="1302" priority="1658" stopIfTrue="1" operator="between">
      <formula>2</formula>
      <formula>3</formula>
    </cfRule>
    <cfRule type="cellIs" dxfId="1301" priority="1659" operator="greaterThan">
      <formula>0</formula>
    </cfRule>
  </conditionalFormatting>
  <conditionalFormatting sqref="F282:F283">
    <cfRule type="cellIs" dxfId="1300" priority="1656" stopIfTrue="1" operator="between">
      <formula>1</formula>
      <formula>3</formula>
    </cfRule>
    <cfRule type="cellIs" dxfId="1299" priority="1657" operator="greaterThan">
      <formula>0</formula>
    </cfRule>
  </conditionalFormatting>
  <conditionalFormatting sqref="F333 F336">
    <cfRule type="cellIs" dxfId="1298" priority="1644" stopIfTrue="1" operator="between">
      <formula>1</formula>
      <formula>2</formula>
    </cfRule>
    <cfRule type="cellIs" dxfId="1297" priority="1645" operator="greaterThan">
      <formula>0</formula>
    </cfRule>
  </conditionalFormatting>
  <conditionalFormatting sqref="F367:F368 F397 F349:F351 F375:F378 F426:F427 F342:F347 F436 F438:F443 F468:F469 F24:F27 F56 F41:F42 F138:F141 F92:F93 F95:F99 F115:F124 F149:F153 F182:F183 F189:F190 F192:F196 F198:F204 F206:F212 F214:F217 F219:F224 F226:F228 F248:F249 F251:F253 F255:F256 F258:F260 F262:F266 F287 F381:F383 F306:F323 F239:F240 F101:F104">
    <cfRule type="cellIs" dxfId="1296" priority="1624" stopIfTrue="1" operator="equal">
      <formula>"na"</formula>
    </cfRule>
    <cfRule type="cellIs" dxfId="1295" priority="1625" stopIfTrue="1" operator="equal">
      <formula>"n/a"</formula>
    </cfRule>
    <cfRule type="expression" dxfId="1294" priority="1626" stopIfTrue="1">
      <formula>F24=E24</formula>
    </cfRule>
    <cfRule type="cellIs" dxfId="1293" priority="1627" operator="greaterThan">
      <formula>0</formula>
    </cfRule>
  </conditionalFormatting>
  <conditionalFormatting sqref="H2">
    <cfRule type="cellIs" dxfId="1292" priority="1454" operator="equal">
      <formula>"ad"</formula>
    </cfRule>
    <cfRule type="cellIs" dxfId="1291" priority="1455" operator="equal">
      <formula>"na"</formula>
    </cfRule>
    <cfRule type="cellIs" dxfId="1290" priority="1456" operator="equal">
      <formula>"n/a"</formula>
    </cfRule>
    <cfRule type="cellIs" dxfId="1289" priority="1457" operator="equal">
      <formula>"vf"</formula>
    </cfRule>
    <cfRule type="cellIs" dxfId="1288" priority="1458" operator="equal">
      <formula>"N"</formula>
    </cfRule>
    <cfRule type="cellIs" dxfId="1287" priority="1459" operator="equal">
      <formula>"Y"</formula>
    </cfRule>
  </conditionalFormatting>
  <conditionalFormatting sqref="H3">
    <cfRule type="cellIs" dxfId="1286" priority="1448" operator="equal">
      <formula>"ad"</formula>
    </cfRule>
    <cfRule type="cellIs" dxfId="1285" priority="1449" operator="equal">
      <formula>"na"</formula>
    </cfRule>
    <cfRule type="cellIs" dxfId="1284" priority="1450" operator="equal">
      <formula>"n/a"</formula>
    </cfRule>
    <cfRule type="cellIs" dxfId="1283" priority="1451" operator="equal">
      <formula>"vf"</formula>
    </cfRule>
    <cfRule type="cellIs" dxfId="1282" priority="1452" operator="equal">
      <formula>"N"</formula>
    </cfRule>
    <cfRule type="cellIs" dxfId="1281" priority="1453" operator="equal">
      <formula>"Y"</formula>
    </cfRule>
  </conditionalFormatting>
  <conditionalFormatting sqref="H23">
    <cfRule type="cellIs" dxfId="1280" priority="1436" operator="equal">
      <formula>"ad"</formula>
    </cfRule>
    <cfRule type="cellIs" dxfId="1279" priority="1437" operator="equal">
      <formula>"na"</formula>
    </cfRule>
    <cfRule type="cellIs" dxfId="1278" priority="1438" operator="equal">
      <formula>"n/a"</formula>
    </cfRule>
    <cfRule type="cellIs" dxfId="1277" priority="1439" operator="equal">
      <formula>"vf"</formula>
    </cfRule>
    <cfRule type="cellIs" dxfId="1276" priority="1440" operator="equal">
      <formula>"N"</formula>
    </cfRule>
    <cfRule type="cellIs" dxfId="1275" priority="1441" operator="equal">
      <formula>"Y"</formula>
    </cfRule>
  </conditionalFormatting>
  <conditionalFormatting sqref="H425">
    <cfRule type="cellIs" dxfId="1274" priority="1322" operator="equal">
      <formula>"ad"</formula>
    </cfRule>
    <cfRule type="cellIs" dxfId="1273" priority="1323" operator="equal">
      <formula>"na"</formula>
    </cfRule>
    <cfRule type="cellIs" dxfId="1272" priority="1324" operator="equal">
      <formula>"n/a"</formula>
    </cfRule>
    <cfRule type="cellIs" dxfId="1271" priority="1325" operator="equal">
      <formula>"vf"</formula>
    </cfRule>
    <cfRule type="cellIs" dxfId="1270" priority="1326" operator="equal">
      <formula>"N"</formula>
    </cfRule>
    <cfRule type="cellIs" dxfId="1269" priority="1327" operator="equal">
      <formula>"Y"</formula>
    </cfRule>
  </conditionalFormatting>
  <conditionalFormatting sqref="H423">
    <cfRule type="cellIs" dxfId="1268" priority="1286" operator="equal">
      <formula>"ad"</formula>
    </cfRule>
    <cfRule type="cellIs" dxfId="1267" priority="1287" operator="equal">
      <formula>"na"</formula>
    </cfRule>
    <cfRule type="cellIs" dxfId="1266" priority="1288" operator="equal">
      <formula>"n/a"</formula>
    </cfRule>
    <cfRule type="cellIs" dxfId="1265" priority="1289" operator="equal">
      <formula>"vf"</formula>
    </cfRule>
    <cfRule type="cellIs" dxfId="1264" priority="1290" operator="equal">
      <formula>"N"</formula>
    </cfRule>
    <cfRule type="cellIs" dxfId="1263" priority="1291" operator="equal">
      <formula>"Y"</formula>
    </cfRule>
  </conditionalFormatting>
  <conditionalFormatting sqref="H135">
    <cfRule type="cellIs" dxfId="1262" priority="1268" operator="equal">
      <formula>"ad"</formula>
    </cfRule>
    <cfRule type="cellIs" dxfId="1261" priority="1269" operator="equal">
      <formula>"na"</formula>
    </cfRule>
    <cfRule type="cellIs" dxfId="1260" priority="1270" operator="equal">
      <formula>"n/a"</formula>
    </cfRule>
    <cfRule type="cellIs" dxfId="1259" priority="1271" operator="equal">
      <formula>"vf"</formula>
    </cfRule>
    <cfRule type="cellIs" dxfId="1258" priority="1272" operator="equal">
      <formula>"N"</formula>
    </cfRule>
    <cfRule type="cellIs" dxfId="1257" priority="1273" operator="equal">
      <formula>"Y"</formula>
    </cfRule>
  </conditionalFormatting>
  <conditionalFormatting sqref="H39">
    <cfRule type="cellIs" dxfId="1256" priority="1250" operator="equal">
      <formula>"ad"</formula>
    </cfRule>
    <cfRule type="cellIs" dxfId="1255" priority="1251" operator="equal">
      <formula>"na"</formula>
    </cfRule>
    <cfRule type="cellIs" dxfId="1254" priority="1252" operator="equal">
      <formula>"n/a"</formula>
    </cfRule>
    <cfRule type="cellIs" dxfId="1253" priority="1253" operator="equal">
      <formula>"vf"</formula>
    </cfRule>
    <cfRule type="cellIs" dxfId="1252" priority="1254" operator="equal">
      <formula>"N"</formula>
    </cfRule>
    <cfRule type="cellIs" dxfId="1251" priority="1255" operator="equal">
      <formula>"Y"</formula>
    </cfRule>
  </conditionalFormatting>
  <conditionalFormatting sqref="H428">
    <cfRule type="cellIs" dxfId="1250" priority="1106" operator="equal">
      <formula>"ad"</formula>
    </cfRule>
    <cfRule type="cellIs" dxfId="1249" priority="1107" operator="equal">
      <formula>"na"</formula>
    </cfRule>
    <cfRule type="cellIs" dxfId="1248" priority="1108" operator="equal">
      <formula>"n/a"</formula>
    </cfRule>
    <cfRule type="cellIs" dxfId="1247" priority="1109" operator="equal">
      <formula>"vf"</formula>
    </cfRule>
    <cfRule type="cellIs" dxfId="1246" priority="1110" operator="equal">
      <formula>"N"</formula>
    </cfRule>
    <cfRule type="cellIs" dxfId="1245" priority="1111" operator="equal">
      <formula>"Y"</formula>
    </cfRule>
  </conditionalFormatting>
  <conditionalFormatting sqref="H465">
    <cfRule type="cellIs" dxfId="1244" priority="1292" operator="equal">
      <formula>"ad"</formula>
    </cfRule>
    <cfRule type="cellIs" dxfId="1243" priority="1293" operator="equal">
      <formula>"na"</formula>
    </cfRule>
    <cfRule type="cellIs" dxfId="1242" priority="1294" operator="equal">
      <formula>"n/a"</formula>
    </cfRule>
    <cfRule type="cellIs" dxfId="1241" priority="1295" operator="equal">
      <formula>"vf"</formula>
    </cfRule>
    <cfRule type="cellIs" dxfId="1240" priority="1296" operator="equal">
      <formula>"N"</formula>
    </cfRule>
    <cfRule type="cellIs" dxfId="1239" priority="1297" operator="equal">
      <formula>"Y"</formula>
    </cfRule>
  </conditionalFormatting>
  <conditionalFormatting sqref="H302">
    <cfRule type="cellIs" dxfId="1238" priority="1280" operator="equal">
      <formula>"ad"</formula>
    </cfRule>
    <cfRule type="cellIs" dxfId="1237" priority="1281" operator="equal">
      <formula>"na"</formula>
    </cfRule>
    <cfRule type="cellIs" dxfId="1236" priority="1282" operator="equal">
      <formula>"n/a"</formula>
    </cfRule>
    <cfRule type="cellIs" dxfId="1235" priority="1283" operator="equal">
      <formula>"vf"</formula>
    </cfRule>
    <cfRule type="cellIs" dxfId="1234" priority="1284" operator="equal">
      <formula>"N"</formula>
    </cfRule>
    <cfRule type="cellIs" dxfId="1233" priority="1285" operator="equal">
      <formula>"Y"</formula>
    </cfRule>
  </conditionalFormatting>
  <conditionalFormatting sqref="H179">
    <cfRule type="cellIs" dxfId="1232" priority="1274" operator="equal">
      <formula>"ad"</formula>
    </cfRule>
    <cfRule type="cellIs" dxfId="1231" priority="1275" operator="equal">
      <formula>"na"</formula>
    </cfRule>
    <cfRule type="cellIs" dxfId="1230" priority="1276" operator="equal">
      <formula>"n/a"</formula>
    </cfRule>
    <cfRule type="cellIs" dxfId="1229" priority="1277" operator="equal">
      <formula>"vf"</formula>
    </cfRule>
    <cfRule type="cellIs" dxfId="1228" priority="1278" operator="equal">
      <formula>"N"</formula>
    </cfRule>
    <cfRule type="cellIs" dxfId="1227" priority="1279" operator="equal">
      <formula>"Y"</formula>
    </cfRule>
  </conditionalFormatting>
  <conditionalFormatting sqref="H89">
    <cfRule type="cellIs" dxfId="1226" priority="1262" operator="equal">
      <formula>"ad"</formula>
    </cfRule>
    <cfRule type="cellIs" dxfId="1225" priority="1263" operator="equal">
      <formula>"na"</formula>
    </cfRule>
    <cfRule type="cellIs" dxfId="1224" priority="1264" operator="equal">
      <formula>"n/a"</formula>
    </cfRule>
    <cfRule type="cellIs" dxfId="1223" priority="1265" operator="equal">
      <formula>"vf"</formula>
    </cfRule>
    <cfRule type="cellIs" dxfId="1222" priority="1266" operator="equal">
      <formula>"N"</formula>
    </cfRule>
    <cfRule type="cellIs" dxfId="1221" priority="1267" operator="equal">
      <formula>"Y"</formula>
    </cfRule>
  </conditionalFormatting>
  <conditionalFormatting sqref="H53">
    <cfRule type="cellIs" dxfId="1220" priority="1256" operator="equal">
      <formula>"ad"</formula>
    </cfRule>
    <cfRule type="cellIs" dxfId="1219" priority="1257" operator="equal">
      <formula>"na"</formula>
    </cfRule>
    <cfRule type="cellIs" dxfId="1218" priority="1258" operator="equal">
      <formula>"n/a"</formula>
    </cfRule>
    <cfRule type="cellIs" dxfId="1217" priority="1259" operator="equal">
      <formula>"vf"</formula>
    </cfRule>
    <cfRule type="cellIs" dxfId="1216" priority="1260" operator="equal">
      <formula>"N"</formula>
    </cfRule>
    <cfRule type="cellIs" dxfId="1215" priority="1261" operator="equal">
      <formula>"Y"</formula>
    </cfRule>
  </conditionalFormatting>
  <conditionalFormatting sqref="G14:G18 G20 G24:G27 G41:G42 G44 G56 G59:G60 G64 G75:G77 G84:G86 G92:G93 G95:G99 G115:G124 G189:G190 G192:G196 G198:G204 G206:G212 G214:G217 G219:G224 G226:G228 G230 G233:G235 G243 G248:G249 G251:G253 G255:G256 G258:G260 G262:G266 G268 G275 G282 G298:G299 G328 G333 G367:G368 G375:G378 G397 G436 G438:G439 G468 G7:G9 G29:G34 G46:G50 G66:G69 G72:G73 G138:G141 G144:G146 G149:G152 G158:G161 G330:G331 G349:G350 G360:G363 G391:G394 G407 G426 G475:G480 G355:G357 G342:G346 G441:G443 G452:G453 G164:G168 G460:G461 G80:G82 G126:G128 G130:G132 G170:G176 G472:G473 G36 G182:G183 G185 G287 G278:G280 G325:G326 G381:G383 G385:G389 G419:G420 G429 G446:G447 G431:G433 G455:G458 G449 G306:G323 G239:G240 G107:G112 G101:G104 G271:G272 G336">
    <cfRule type="cellIs" dxfId="1214" priority="1086" operator="equal">
      <formula>"RI"</formula>
    </cfRule>
    <cfRule type="cellIs" dxfId="1213" priority="1087" operator="equal">
      <formula>"ri"</formula>
    </cfRule>
  </conditionalFormatting>
  <conditionalFormatting sqref="G10">
    <cfRule type="cellIs" dxfId="1212" priority="1080" operator="equal">
      <formula>"ad"</formula>
    </cfRule>
    <cfRule type="cellIs" dxfId="1211" priority="1081" operator="equal">
      <formula>"na"</formula>
    </cfRule>
    <cfRule type="cellIs" dxfId="1210" priority="1082" operator="equal">
      <formula>"n/a"</formula>
    </cfRule>
    <cfRule type="cellIs" dxfId="1209" priority="1083" operator="equal">
      <formula>"vf"</formula>
    </cfRule>
    <cfRule type="cellIs" dxfId="1208" priority="1084" operator="equal">
      <formula>"N"</formula>
    </cfRule>
    <cfRule type="cellIs" dxfId="1207" priority="1085" operator="equal">
      <formula>"Y"</formula>
    </cfRule>
  </conditionalFormatting>
  <conditionalFormatting sqref="F10">
    <cfRule type="cellIs" dxfId="1206" priority="1078" stopIfTrue="1" operator="between">
      <formula>1</formula>
      <formula>4</formula>
    </cfRule>
    <cfRule type="cellIs" dxfId="1205" priority="1079" operator="greaterThan">
      <formula>0</formula>
    </cfRule>
  </conditionalFormatting>
  <conditionalFormatting sqref="G10">
    <cfRule type="cellIs" dxfId="1204" priority="1076" operator="equal">
      <formula>"RI"</formula>
    </cfRule>
    <cfRule type="cellIs" dxfId="1203" priority="1077" operator="equal">
      <formula>"ri"</formula>
    </cfRule>
  </conditionalFormatting>
  <conditionalFormatting sqref="G35">
    <cfRule type="cellIs" dxfId="1202" priority="1070" operator="equal">
      <formula>"ad"</formula>
    </cfRule>
    <cfRule type="cellIs" dxfId="1201" priority="1071" operator="equal">
      <formula>"na"</formula>
    </cfRule>
    <cfRule type="cellIs" dxfId="1200" priority="1072" operator="equal">
      <formula>"n/a"</formula>
    </cfRule>
    <cfRule type="cellIs" dxfId="1199" priority="1073" operator="equal">
      <formula>"vf"</formula>
    </cfRule>
    <cfRule type="cellIs" dxfId="1198" priority="1074" operator="equal">
      <formula>"N"</formula>
    </cfRule>
    <cfRule type="cellIs" dxfId="1197" priority="1075" operator="equal">
      <formula>"Y"</formula>
    </cfRule>
  </conditionalFormatting>
  <conditionalFormatting sqref="G35">
    <cfRule type="cellIs" dxfId="1196" priority="1066" operator="equal">
      <formula>"RI"</formula>
    </cfRule>
    <cfRule type="cellIs" dxfId="1195" priority="1067" operator="equal">
      <formula>"ri"</formula>
    </cfRule>
  </conditionalFormatting>
  <conditionalFormatting sqref="G106">
    <cfRule type="cellIs" dxfId="1194" priority="1060" operator="equal">
      <formula>"ad"</formula>
    </cfRule>
    <cfRule type="cellIs" dxfId="1193" priority="1061" operator="equal">
      <formula>"na"</formula>
    </cfRule>
    <cfRule type="cellIs" dxfId="1192" priority="1062" operator="equal">
      <formula>"n/a"</formula>
    </cfRule>
    <cfRule type="cellIs" dxfId="1191" priority="1063" operator="equal">
      <formula>"vf"</formula>
    </cfRule>
    <cfRule type="cellIs" dxfId="1190" priority="1064" operator="equal">
      <formula>"N"</formula>
    </cfRule>
    <cfRule type="cellIs" dxfId="1189" priority="1065" operator="equal">
      <formula>"Y"</formula>
    </cfRule>
  </conditionalFormatting>
  <conditionalFormatting sqref="G351">
    <cfRule type="cellIs" dxfId="1188" priority="1046" operator="equal">
      <formula>"ad"</formula>
    </cfRule>
    <cfRule type="cellIs" dxfId="1187" priority="1047" operator="equal">
      <formula>"na"</formula>
    </cfRule>
    <cfRule type="cellIs" dxfId="1186" priority="1048" operator="equal">
      <formula>"n/a"</formula>
    </cfRule>
    <cfRule type="cellIs" dxfId="1185" priority="1049" operator="equal">
      <formula>"vf"</formula>
    </cfRule>
    <cfRule type="cellIs" dxfId="1184" priority="1050" operator="equal">
      <formula>"N"</formula>
    </cfRule>
    <cfRule type="cellIs" dxfId="1183" priority="1051" operator="equal">
      <formula>"Y"</formula>
    </cfRule>
  </conditionalFormatting>
  <conditionalFormatting sqref="G351">
    <cfRule type="cellIs" dxfId="1182" priority="1040" operator="equal">
      <formula>"RI"</formula>
    </cfRule>
    <cfRule type="cellIs" dxfId="1181" priority="1041" operator="equal">
      <formula>"ri"</formula>
    </cfRule>
  </conditionalFormatting>
  <conditionalFormatting sqref="G427">
    <cfRule type="cellIs" dxfId="1180" priority="1026" operator="equal">
      <formula>"ad"</formula>
    </cfRule>
    <cfRule type="cellIs" dxfId="1179" priority="1027" operator="equal">
      <formula>"na"</formula>
    </cfRule>
    <cfRule type="cellIs" dxfId="1178" priority="1028" operator="equal">
      <formula>"n/a"</formula>
    </cfRule>
    <cfRule type="cellIs" dxfId="1177" priority="1029" operator="equal">
      <formula>"vf"</formula>
    </cfRule>
    <cfRule type="cellIs" dxfId="1176" priority="1030" operator="equal">
      <formula>"N"</formula>
    </cfRule>
    <cfRule type="cellIs" dxfId="1175" priority="1031" operator="equal">
      <formula>"Y"</formula>
    </cfRule>
  </conditionalFormatting>
  <conditionalFormatting sqref="G427">
    <cfRule type="cellIs" dxfId="1174" priority="1020" operator="equal">
      <formula>"RI"</formula>
    </cfRule>
    <cfRule type="cellIs" dxfId="1173" priority="1021" operator="equal">
      <formula>"ri"</formula>
    </cfRule>
  </conditionalFormatting>
  <conditionalFormatting sqref="G347">
    <cfRule type="cellIs" dxfId="1172" priority="1004" operator="equal">
      <formula>"ad"</formula>
    </cfRule>
    <cfRule type="cellIs" dxfId="1171" priority="1005" operator="equal">
      <formula>"na"</formula>
    </cfRule>
    <cfRule type="cellIs" dxfId="1170" priority="1006" operator="equal">
      <formula>"n/a"</formula>
    </cfRule>
    <cfRule type="cellIs" dxfId="1169" priority="1007" operator="equal">
      <formula>"vf"</formula>
    </cfRule>
    <cfRule type="cellIs" dxfId="1168" priority="1008" operator="equal">
      <formula>"N"</formula>
    </cfRule>
    <cfRule type="cellIs" dxfId="1167" priority="1009" operator="equal">
      <formula>"Y"</formula>
    </cfRule>
  </conditionalFormatting>
  <conditionalFormatting sqref="G347">
    <cfRule type="cellIs" dxfId="1166" priority="998" operator="equal">
      <formula>"RI"</formula>
    </cfRule>
    <cfRule type="cellIs" dxfId="1165" priority="999" operator="equal">
      <formula>"ri"</formula>
    </cfRule>
  </conditionalFormatting>
  <conditionalFormatting sqref="G440">
    <cfRule type="cellIs" dxfId="1164" priority="962" operator="equal">
      <formula>"ad"</formula>
    </cfRule>
    <cfRule type="cellIs" dxfId="1163" priority="963" operator="equal">
      <formula>"na"</formula>
    </cfRule>
    <cfRule type="cellIs" dxfId="1162" priority="964" operator="equal">
      <formula>"n/a"</formula>
    </cfRule>
    <cfRule type="cellIs" dxfId="1161" priority="965" operator="equal">
      <formula>"vf"</formula>
    </cfRule>
    <cfRule type="cellIs" dxfId="1160" priority="966" operator="equal">
      <formula>"N"</formula>
    </cfRule>
    <cfRule type="cellIs" dxfId="1159" priority="967" operator="equal">
      <formula>"Y"</formula>
    </cfRule>
  </conditionalFormatting>
  <conditionalFormatting sqref="G440">
    <cfRule type="cellIs" dxfId="1158" priority="956" operator="equal">
      <formula>"RI"</formula>
    </cfRule>
    <cfRule type="cellIs" dxfId="1157" priority="957" operator="equal">
      <formula>"ri"</formula>
    </cfRule>
  </conditionalFormatting>
  <conditionalFormatting sqref="G451">
    <cfRule type="cellIs" dxfId="1156" priority="948" operator="equal">
      <formula>"ad"</formula>
    </cfRule>
    <cfRule type="cellIs" dxfId="1155" priority="949" operator="equal">
      <formula>"na"</formula>
    </cfRule>
    <cfRule type="cellIs" dxfId="1154" priority="950" operator="equal">
      <formula>"n/a"</formula>
    </cfRule>
    <cfRule type="cellIs" dxfId="1153" priority="951" operator="equal">
      <formula>"vf"</formula>
    </cfRule>
    <cfRule type="cellIs" dxfId="1152" priority="952" operator="equal">
      <formula>"N"</formula>
    </cfRule>
    <cfRule type="cellIs" dxfId="1151" priority="953" operator="equal">
      <formula>"Y"</formula>
    </cfRule>
  </conditionalFormatting>
  <conditionalFormatting sqref="G451">
    <cfRule type="cellIs" dxfId="1150" priority="944" operator="equal">
      <formula>"RI"</formula>
    </cfRule>
    <cfRule type="cellIs" dxfId="1149" priority="945" operator="equal">
      <formula>"ri"</formula>
    </cfRule>
  </conditionalFormatting>
  <conditionalFormatting sqref="G462">
    <cfRule type="cellIs" dxfId="1148" priority="938" operator="equal">
      <formula>"ad"</formula>
    </cfRule>
    <cfRule type="cellIs" dxfId="1147" priority="939" operator="equal">
      <formula>"na"</formula>
    </cfRule>
    <cfRule type="cellIs" dxfId="1146" priority="940" operator="equal">
      <formula>"n/a"</formula>
    </cfRule>
    <cfRule type="cellIs" dxfId="1145" priority="941" operator="equal">
      <formula>"vf"</formula>
    </cfRule>
    <cfRule type="cellIs" dxfId="1144" priority="942" operator="equal">
      <formula>"N"</formula>
    </cfRule>
    <cfRule type="cellIs" dxfId="1143" priority="943" operator="equal">
      <formula>"Y"</formula>
    </cfRule>
  </conditionalFormatting>
  <conditionalFormatting sqref="G462">
    <cfRule type="cellIs" dxfId="1142" priority="934" operator="equal">
      <formula>"RI"</formula>
    </cfRule>
    <cfRule type="cellIs" dxfId="1141" priority="935" operator="equal">
      <formula>"ri"</formula>
    </cfRule>
  </conditionalFormatting>
  <conditionalFormatting sqref="G434:G435">
    <cfRule type="cellIs" dxfId="1140" priority="912" operator="equal">
      <formula>"ad"</formula>
    </cfRule>
    <cfRule type="cellIs" dxfId="1139" priority="913" operator="equal">
      <formula>"na"</formula>
    </cfRule>
    <cfRule type="cellIs" dxfId="1138" priority="914" operator="equal">
      <formula>"n/a"</formula>
    </cfRule>
    <cfRule type="cellIs" dxfId="1137" priority="915" operator="equal">
      <formula>"vf"</formula>
    </cfRule>
    <cfRule type="cellIs" dxfId="1136" priority="916" operator="equal">
      <formula>"N"</formula>
    </cfRule>
    <cfRule type="cellIs" dxfId="1135" priority="917" operator="equal">
      <formula>"Y"</formula>
    </cfRule>
  </conditionalFormatting>
  <conditionalFormatting sqref="H435">
    <cfRule type="cellIs" dxfId="1134" priority="906" operator="equal">
      <formula>"ad"</formula>
    </cfRule>
    <cfRule type="cellIs" dxfId="1133" priority="907" operator="equal">
      <formula>"na"</formula>
    </cfRule>
    <cfRule type="cellIs" dxfId="1132" priority="908" operator="equal">
      <formula>"n/a"</formula>
    </cfRule>
    <cfRule type="cellIs" dxfId="1131" priority="909" operator="equal">
      <formula>"vf"</formula>
    </cfRule>
    <cfRule type="cellIs" dxfId="1130" priority="910" operator="equal">
      <formula>"N"</formula>
    </cfRule>
    <cfRule type="cellIs" dxfId="1129" priority="911" operator="equal">
      <formula>"Y"</formula>
    </cfRule>
  </conditionalFormatting>
  <conditionalFormatting sqref="G466:G467">
    <cfRule type="cellIs" dxfId="1128" priority="900" operator="equal">
      <formula>"ad"</formula>
    </cfRule>
    <cfRule type="cellIs" dxfId="1127" priority="901" operator="equal">
      <formula>"na"</formula>
    </cfRule>
    <cfRule type="cellIs" dxfId="1126" priority="902" operator="equal">
      <formula>"n/a"</formula>
    </cfRule>
    <cfRule type="cellIs" dxfId="1125" priority="903" operator="equal">
      <formula>"vf"</formula>
    </cfRule>
    <cfRule type="cellIs" dxfId="1124" priority="904" operator="equal">
      <formula>"N"</formula>
    </cfRule>
    <cfRule type="cellIs" dxfId="1123" priority="905" operator="equal">
      <formula>"Y"</formula>
    </cfRule>
  </conditionalFormatting>
  <conditionalFormatting sqref="H467">
    <cfRule type="cellIs" dxfId="1122" priority="894" operator="equal">
      <formula>"ad"</formula>
    </cfRule>
    <cfRule type="cellIs" dxfId="1121" priority="895" operator="equal">
      <formula>"na"</formula>
    </cfRule>
    <cfRule type="cellIs" dxfId="1120" priority="896" operator="equal">
      <formula>"n/a"</formula>
    </cfRule>
    <cfRule type="cellIs" dxfId="1119" priority="897" operator="equal">
      <formula>"vf"</formula>
    </cfRule>
    <cfRule type="cellIs" dxfId="1118" priority="898" operator="equal">
      <formula>"N"</formula>
    </cfRule>
    <cfRule type="cellIs" dxfId="1117" priority="899" operator="equal">
      <formula>"Y"</formula>
    </cfRule>
  </conditionalFormatting>
  <conditionalFormatting sqref="G395:G396">
    <cfRule type="cellIs" dxfId="1116" priority="888" operator="equal">
      <formula>"ad"</formula>
    </cfRule>
    <cfRule type="cellIs" dxfId="1115" priority="889" operator="equal">
      <formula>"na"</formula>
    </cfRule>
    <cfRule type="cellIs" dxfId="1114" priority="890" operator="equal">
      <formula>"n/a"</formula>
    </cfRule>
    <cfRule type="cellIs" dxfId="1113" priority="891" operator="equal">
      <formula>"vf"</formula>
    </cfRule>
    <cfRule type="cellIs" dxfId="1112" priority="892" operator="equal">
      <formula>"N"</formula>
    </cfRule>
    <cfRule type="cellIs" dxfId="1111" priority="893" operator="equal">
      <formula>"Y"</formula>
    </cfRule>
  </conditionalFormatting>
  <conditionalFormatting sqref="H396">
    <cfRule type="cellIs" dxfId="1110" priority="882" operator="equal">
      <formula>"ad"</formula>
    </cfRule>
    <cfRule type="cellIs" dxfId="1109" priority="883" operator="equal">
      <formula>"na"</formula>
    </cfRule>
    <cfRule type="cellIs" dxfId="1108" priority="884" operator="equal">
      <formula>"n/a"</formula>
    </cfRule>
    <cfRule type="cellIs" dxfId="1107" priority="885" operator="equal">
      <formula>"vf"</formula>
    </cfRule>
    <cfRule type="cellIs" dxfId="1106" priority="886" operator="equal">
      <formula>"N"</formula>
    </cfRule>
    <cfRule type="cellIs" dxfId="1105" priority="887" operator="equal">
      <formula>"Y"</formula>
    </cfRule>
  </conditionalFormatting>
  <conditionalFormatting sqref="G373:G374">
    <cfRule type="cellIs" dxfId="1104" priority="876" operator="equal">
      <formula>"ad"</formula>
    </cfRule>
    <cfRule type="cellIs" dxfId="1103" priority="877" operator="equal">
      <formula>"na"</formula>
    </cfRule>
    <cfRule type="cellIs" dxfId="1102" priority="878" operator="equal">
      <formula>"n/a"</formula>
    </cfRule>
    <cfRule type="cellIs" dxfId="1101" priority="879" operator="equal">
      <formula>"vf"</formula>
    </cfRule>
    <cfRule type="cellIs" dxfId="1100" priority="880" operator="equal">
      <formula>"N"</formula>
    </cfRule>
    <cfRule type="cellIs" dxfId="1099" priority="881" operator="equal">
      <formula>"Y"</formula>
    </cfRule>
  </conditionalFormatting>
  <conditionalFormatting sqref="H374">
    <cfRule type="cellIs" dxfId="1098" priority="870" operator="equal">
      <formula>"ad"</formula>
    </cfRule>
    <cfRule type="cellIs" dxfId="1097" priority="871" operator="equal">
      <formula>"na"</formula>
    </cfRule>
    <cfRule type="cellIs" dxfId="1096" priority="872" operator="equal">
      <formula>"n/a"</formula>
    </cfRule>
    <cfRule type="cellIs" dxfId="1095" priority="873" operator="equal">
      <formula>"vf"</formula>
    </cfRule>
    <cfRule type="cellIs" dxfId="1094" priority="874" operator="equal">
      <formula>"N"</formula>
    </cfRule>
    <cfRule type="cellIs" dxfId="1093" priority="875" operator="equal">
      <formula>"Y"</formula>
    </cfRule>
  </conditionalFormatting>
  <conditionalFormatting sqref="G364:G365">
    <cfRule type="cellIs" dxfId="1092" priority="864" operator="equal">
      <formula>"ad"</formula>
    </cfRule>
    <cfRule type="cellIs" dxfId="1091" priority="865" operator="equal">
      <formula>"na"</formula>
    </cfRule>
    <cfRule type="cellIs" dxfId="1090" priority="866" operator="equal">
      <formula>"n/a"</formula>
    </cfRule>
    <cfRule type="cellIs" dxfId="1089" priority="867" operator="equal">
      <formula>"vf"</formula>
    </cfRule>
    <cfRule type="cellIs" dxfId="1088" priority="868" operator="equal">
      <formula>"N"</formula>
    </cfRule>
    <cfRule type="cellIs" dxfId="1087" priority="869" operator="equal">
      <formula>"Y"</formula>
    </cfRule>
  </conditionalFormatting>
  <conditionalFormatting sqref="H365">
    <cfRule type="cellIs" dxfId="1086" priority="858" operator="equal">
      <formula>"ad"</formula>
    </cfRule>
    <cfRule type="cellIs" dxfId="1085" priority="859" operator="equal">
      <formula>"na"</formula>
    </cfRule>
    <cfRule type="cellIs" dxfId="1084" priority="860" operator="equal">
      <formula>"n/a"</formula>
    </cfRule>
    <cfRule type="cellIs" dxfId="1083" priority="861" operator="equal">
      <formula>"vf"</formula>
    </cfRule>
    <cfRule type="cellIs" dxfId="1082" priority="862" operator="equal">
      <formula>"N"</formula>
    </cfRule>
    <cfRule type="cellIs" dxfId="1081" priority="863" operator="equal">
      <formula>"Y"</formula>
    </cfRule>
  </conditionalFormatting>
  <conditionalFormatting sqref="G340:G341">
    <cfRule type="cellIs" dxfId="1080" priority="852" operator="equal">
      <formula>"ad"</formula>
    </cfRule>
    <cfRule type="cellIs" dxfId="1079" priority="853" operator="equal">
      <formula>"na"</formula>
    </cfRule>
    <cfRule type="cellIs" dxfId="1078" priority="854" operator="equal">
      <formula>"n/a"</formula>
    </cfRule>
    <cfRule type="cellIs" dxfId="1077" priority="855" operator="equal">
      <formula>"vf"</formula>
    </cfRule>
    <cfRule type="cellIs" dxfId="1076" priority="856" operator="equal">
      <formula>"N"</formula>
    </cfRule>
    <cfRule type="cellIs" dxfId="1075" priority="857" operator="equal">
      <formula>"Y"</formula>
    </cfRule>
  </conditionalFormatting>
  <conditionalFormatting sqref="H341">
    <cfRule type="cellIs" dxfId="1074" priority="846" operator="equal">
      <formula>"ad"</formula>
    </cfRule>
    <cfRule type="cellIs" dxfId="1073" priority="847" operator="equal">
      <formula>"na"</formula>
    </cfRule>
    <cfRule type="cellIs" dxfId="1072" priority="848" operator="equal">
      <formula>"n/a"</formula>
    </cfRule>
    <cfRule type="cellIs" dxfId="1071" priority="849" operator="equal">
      <formula>"vf"</formula>
    </cfRule>
    <cfRule type="cellIs" dxfId="1070" priority="850" operator="equal">
      <formula>"N"</formula>
    </cfRule>
    <cfRule type="cellIs" dxfId="1069" priority="851" operator="equal">
      <formula>"Y"</formula>
    </cfRule>
  </conditionalFormatting>
  <conditionalFormatting sqref="G303:G304">
    <cfRule type="cellIs" dxfId="1068" priority="840" operator="equal">
      <formula>"ad"</formula>
    </cfRule>
    <cfRule type="cellIs" dxfId="1067" priority="841" operator="equal">
      <formula>"na"</formula>
    </cfRule>
    <cfRule type="cellIs" dxfId="1066" priority="842" operator="equal">
      <formula>"n/a"</formula>
    </cfRule>
    <cfRule type="cellIs" dxfId="1065" priority="843" operator="equal">
      <formula>"vf"</formula>
    </cfRule>
    <cfRule type="cellIs" dxfId="1064" priority="844" operator="equal">
      <formula>"N"</formula>
    </cfRule>
    <cfRule type="cellIs" dxfId="1063" priority="845" operator="equal">
      <formula>"Y"</formula>
    </cfRule>
  </conditionalFormatting>
  <conditionalFormatting sqref="H304">
    <cfRule type="cellIs" dxfId="1062" priority="834" operator="equal">
      <formula>"ad"</formula>
    </cfRule>
    <cfRule type="cellIs" dxfId="1061" priority="835" operator="equal">
      <formula>"na"</formula>
    </cfRule>
    <cfRule type="cellIs" dxfId="1060" priority="836" operator="equal">
      <formula>"n/a"</formula>
    </cfRule>
    <cfRule type="cellIs" dxfId="1059" priority="837" operator="equal">
      <formula>"vf"</formula>
    </cfRule>
    <cfRule type="cellIs" dxfId="1058" priority="838" operator="equal">
      <formula>"N"</formula>
    </cfRule>
    <cfRule type="cellIs" dxfId="1057" priority="839" operator="equal">
      <formula>"Y"</formula>
    </cfRule>
  </conditionalFormatting>
  <conditionalFormatting sqref="G285:G286">
    <cfRule type="cellIs" dxfId="1056" priority="828" operator="equal">
      <formula>"ad"</formula>
    </cfRule>
    <cfRule type="cellIs" dxfId="1055" priority="829" operator="equal">
      <formula>"na"</formula>
    </cfRule>
    <cfRule type="cellIs" dxfId="1054" priority="830" operator="equal">
      <formula>"n/a"</formula>
    </cfRule>
    <cfRule type="cellIs" dxfId="1053" priority="831" operator="equal">
      <formula>"vf"</formula>
    </cfRule>
    <cfRule type="cellIs" dxfId="1052" priority="832" operator="equal">
      <formula>"N"</formula>
    </cfRule>
    <cfRule type="cellIs" dxfId="1051" priority="833" operator="equal">
      <formula>"Y"</formula>
    </cfRule>
  </conditionalFormatting>
  <conditionalFormatting sqref="H286">
    <cfRule type="cellIs" dxfId="1050" priority="822" operator="equal">
      <formula>"ad"</formula>
    </cfRule>
    <cfRule type="cellIs" dxfId="1049" priority="823" operator="equal">
      <formula>"na"</formula>
    </cfRule>
    <cfRule type="cellIs" dxfId="1048" priority="824" operator="equal">
      <formula>"n/a"</formula>
    </cfRule>
    <cfRule type="cellIs" dxfId="1047" priority="825" operator="equal">
      <formula>"vf"</formula>
    </cfRule>
    <cfRule type="cellIs" dxfId="1046" priority="826" operator="equal">
      <formula>"N"</formula>
    </cfRule>
    <cfRule type="cellIs" dxfId="1045" priority="827" operator="equal">
      <formula>"Y"</formula>
    </cfRule>
  </conditionalFormatting>
  <conditionalFormatting sqref="G245:G246">
    <cfRule type="cellIs" dxfId="1044" priority="816" operator="equal">
      <formula>"ad"</formula>
    </cfRule>
    <cfRule type="cellIs" dxfId="1043" priority="817" operator="equal">
      <formula>"na"</formula>
    </cfRule>
    <cfRule type="cellIs" dxfId="1042" priority="818" operator="equal">
      <formula>"n/a"</formula>
    </cfRule>
    <cfRule type="cellIs" dxfId="1041" priority="819" operator="equal">
      <formula>"vf"</formula>
    </cfRule>
    <cfRule type="cellIs" dxfId="1040" priority="820" operator="equal">
      <formula>"N"</formula>
    </cfRule>
    <cfRule type="cellIs" dxfId="1039" priority="821" operator="equal">
      <formula>"Y"</formula>
    </cfRule>
  </conditionalFormatting>
  <conditionalFormatting sqref="H246">
    <cfRule type="cellIs" dxfId="1038" priority="810" operator="equal">
      <formula>"ad"</formula>
    </cfRule>
    <cfRule type="cellIs" dxfId="1037" priority="811" operator="equal">
      <formula>"na"</formula>
    </cfRule>
    <cfRule type="cellIs" dxfId="1036" priority="812" operator="equal">
      <formula>"n/a"</formula>
    </cfRule>
    <cfRule type="cellIs" dxfId="1035" priority="813" operator="equal">
      <formula>"vf"</formula>
    </cfRule>
    <cfRule type="cellIs" dxfId="1034" priority="814" operator="equal">
      <formula>"N"</formula>
    </cfRule>
    <cfRule type="cellIs" dxfId="1033" priority="815" operator="equal">
      <formula>"Y"</formula>
    </cfRule>
  </conditionalFormatting>
  <conditionalFormatting sqref="G237:G238">
    <cfRule type="cellIs" dxfId="1032" priority="804" operator="equal">
      <formula>"ad"</formula>
    </cfRule>
    <cfRule type="cellIs" dxfId="1031" priority="805" operator="equal">
      <formula>"na"</formula>
    </cfRule>
    <cfRule type="cellIs" dxfId="1030" priority="806" operator="equal">
      <formula>"n/a"</formula>
    </cfRule>
    <cfRule type="cellIs" dxfId="1029" priority="807" operator="equal">
      <formula>"vf"</formula>
    </cfRule>
    <cfRule type="cellIs" dxfId="1028" priority="808" operator="equal">
      <formula>"N"</formula>
    </cfRule>
    <cfRule type="cellIs" dxfId="1027" priority="809" operator="equal">
      <formula>"Y"</formula>
    </cfRule>
  </conditionalFormatting>
  <conditionalFormatting sqref="H238">
    <cfRule type="cellIs" dxfId="1026" priority="798" operator="equal">
      <formula>"ad"</formula>
    </cfRule>
    <cfRule type="cellIs" dxfId="1025" priority="799" operator="equal">
      <formula>"na"</formula>
    </cfRule>
    <cfRule type="cellIs" dxfId="1024" priority="800" operator="equal">
      <formula>"n/a"</formula>
    </cfRule>
    <cfRule type="cellIs" dxfId="1023" priority="801" operator="equal">
      <formula>"vf"</formula>
    </cfRule>
    <cfRule type="cellIs" dxfId="1022" priority="802" operator="equal">
      <formula>"N"</formula>
    </cfRule>
    <cfRule type="cellIs" dxfId="1021" priority="803" operator="equal">
      <formula>"Y"</formula>
    </cfRule>
  </conditionalFormatting>
  <conditionalFormatting sqref="G187:G188">
    <cfRule type="cellIs" dxfId="1020" priority="792" operator="equal">
      <formula>"ad"</formula>
    </cfRule>
    <cfRule type="cellIs" dxfId="1019" priority="793" operator="equal">
      <formula>"na"</formula>
    </cfRule>
    <cfRule type="cellIs" dxfId="1018" priority="794" operator="equal">
      <formula>"n/a"</formula>
    </cfRule>
    <cfRule type="cellIs" dxfId="1017" priority="795" operator="equal">
      <formula>"vf"</formula>
    </cfRule>
    <cfRule type="cellIs" dxfId="1016" priority="796" operator="equal">
      <formula>"N"</formula>
    </cfRule>
    <cfRule type="cellIs" dxfId="1015" priority="797" operator="equal">
      <formula>"Y"</formula>
    </cfRule>
  </conditionalFormatting>
  <conditionalFormatting sqref="H188">
    <cfRule type="cellIs" dxfId="1014" priority="786" operator="equal">
      <formula>"ad"</formula>
    </cfRule>
    <cfRule type="cellIs" dxfId="1013" priority="787" operator="equal">
      <formula>"na"</formula>
    </cfRule>
    <cfRule type="cellIs" dxfId="1012" priority="788" operator="equal">
      <formula>"n/a"</formula>
    </cfRule>
    <cfRule type="cellIs" dxfId="1011" priority="789" operator="equal">
      <formula>"vf"</formula>
    </cfRule>
    <cfRule type="cellIs" dxfId="1010" priority="790" operator="equal">
      <formula>"N"</formula>
    </cfRule>
    <cfRule type="cellIs" dxfId="1009" priority="791" operator="equal">
      <formula>"Y"</formula>
    </cfRule>
  </conditionalFormatting>
  <conditionalFormatting sqref="G180:G181">
    <cfRule type="cellIs" dxfId="1008" priority="780" operator="equal">
      <formula>"ad"</formula>
    </cfRule>
    <cfRule type="cellIs" dxfId="1007" priority="781" operator="equal">
      <formula>"na"</formula>
    </cfRule>
    <cfRule type="cellIs" dxfId="1006" priority="782" operator="equal">
      <formula>"n/a"</formula>
    </cfRule>
    <cfRule type="cellIs" dxfId="1005" priority="783" operator="equal">
      <formula>"vf"</formula>
    </cfRule>
    <cfRule type="cellIs" dxfId="1004" priority="784" operator="equal">
      <formula>"N"</formula>
    </cfRule>
    <cfRule type="cellIs" dxfId="1003" priority="785" operator="equal">
      <formula>"Y"</formula>
    </cfRule>
  </conditionalFormatting>
  <conditionalFormatting sqref="H181">
    <cfRule type="cellIs" dxfId="1002" priority="774" operator="equal">
      <formula>"ad"</formula>
    </cfRule>
    <cfRule type="cellIs" dxfId="1001" priority="775" operator="equal">
      <formula>"na"</formula>
    </cfRule>
    <cfRule type="cellIs" dxfId="1000" priority="776" operator="equal">
      <formula>"n/a"</formula>
    </cfRule>
    <cfRule type="cellIs" dxfId="999" priority="777" operator="equal">
      <formula>"vf"</formula>
    </cfRule>
    <cfRule type="cellIs" dxfId="998" priority="778" operator="equal">
      <formula>"N"</formula>
    </cfRule>
    <cfRule type="cellIs" dxfId="997" priority="779" operator="equal">
      <formula>"Y"</formula>
    </cfRule>
  </conditionalFormatting>
  <conditionalFormatting sqref="G147:G148">
    <cfRule type="cellIs" dxfId="996" priority="768" operator="equal">
      <formula>"ad"</formula>
    </cfRule>
    <cfRule type="cellIs" dxfId="995" priority="769" operator="equal">
      <formula>"na"</formula>
    </cfRule>
    <cfRule type="cellIs" dxfId="994" priority="770" operator="equal">
      <formula>"n/a"</formula>
    </cfRule>
    <cfRule type="cellIs" dxfId="993" priority="771" operator="equal">
      <formula>"vf"</formula>
    </cfRule>
    <cfRule type="cellIs" dxfId="992" priority="772" operator="equal">
      <formula>"N"</formula>
    </cfRule>
    <cfRule type="cellIs" dxfId="991" priority="773" operator="equal">
      <formula>"Y"</formula>
    </cfRule>
  </conditionalFormatting>
  <conditionalFormatting sqref="H148">
    <cfRule type="cellIs" dxfId="990" priority="762" operator="equal">
      <formula>"ad"</formula>
    </cfRule>
    <cfRule type="cellIs" dxfId="989" priority="763" operator="equal">
      <formula>"na"</formula>
    </cfRule>
    <cfRule type="cellIs" dxfId="988" priority="764" operator="equal">
      <formula>"n/a"</formula>
    </cfRule>
    <cfRule type="cellIs" dxfId="987" priority="765" operator="equal">
      <formula>"vf"</formula>
    </cfRule>
    <cfRule type="cellIs" dxfId="986" priority="766" operator="equal">
      <formula>"N"</formula>
    </cfRule>
    <cfRule type="cellIs" dxfId="985" priority="767" operator="equal">
      <formula>"Y"</formula>
    </cfRule>
  </conditionalFormatting>
  <conditionalFormatting sqref="G136:G137">
    <cfRule type="cellIs" dxfId="984" priority="756" operator="equal">
      <formula>"ad"</formula>
    </cfRule>
    <cfRule type="cellIs" dxfId="983" priority="757" operator="equal">
      <formula>"na"</formula>
    </cfRule>
    <cfRule type="cellIs" dxfId="982" priority="758" operator="equal">
      <formula>"n/a"</formula>
    </cfRule>
    <cfRule type="cellIs" dxfId="981" priority="759" operator="equal">
      <formula>"vf"</formula>
    </cfRule>
    <cfRule type="cellIs" dxfId="980" priority="760" operator="equal">
      <formula>"N"</formula>
    </cfRule>
    <cfRule type="cellIs" dxfId="979" priority="761" operator="equal">
      <formula>"Y"</formula>
    </cfRule>
  </conditionalFormatting>
  <conditionalFormatting sqref="H137">
    <cfRule type="cellIs" dxfId="978" priority="750" operator="equal">
      <formula>"ad"</formula>
    </cfRule>
    <cfRule type="cellIs" dxfId="977" priority="751" operator="equal">
      <formula>"na"</formula>
    </cfRule>
    <cfRule type="cellIs" dxfId="976" priority="752" operator="equal">
      <formula>"n/a"</formula>
    </cfRule>
    <cfRule type="cellIs" dxfId="975" priority="753" operator="equal">
      <formula>"vf"</formula>
    </cfRule>
    <cfRule type="cellIs" dxfId="974" priority="754" operator="equal">
      <formula>"N"</formula>
    </cfRule>
    <cfRule type="cellIs" dxfId="973" priority="755" operator="equal">
      <formula>"Y"</formula>
    </cfRule>
  </conditionalFormatting>
  <conditionalFormatting sqref="G113:G114">
    <cfRule type="cellIs" dxfId="972" priority="744" operator="equal">
      <formula>"ad"</formula>
    </cfRule>
    <cfRule type="cellIs" dxfId="971" priority="745" operator="equal">
      <formula>"na"</formula>
    </cfRule>
    <cfRule type="cellIs" dxfId="970" priority="746" operator="equal">
      <formula>"n/a"</formula>
    </cfRule>
    <cfRule type="cellIs" dxfId="969" priority="747" operator="equal">
      <formula>"vf"</formula>
    </cfRule>
    <cfRule type="cellIs" dxfId="968" priority="748" operator="equal">
      <formula>"N"</formula>
    </cfRule>
    <cfRule type="cellIs" dxfId="967" priority="749" operator="equal">
      <formula>"Y"</formula>
    </cfRule>
  </conditionalFormatting>
  <conditionalFormatting sqref="H114">
    <cfRule type="cellIs" dxfId="966" priority="738" operator="equal">
      <formula>"ad"</formula>
    </cfRule>
    <cfRule type="cellIs" dxfId="965" priority="739" operator="equal">
      <formula>"na"</formula>
    </cfRule>
    <cfRule type="cellIs" dxfId="964" priority="740" operator="equal">
      <formula>"n/a"</formula>
    </cfRule>
    <cfRule type="cellIs" dxfId="963" priority="741" operator="equal">
      <formula>"vf"</formula>
    </cfRule>
    <cfRule type="cellIs" dxfId="962" priority="742" operator="equal">
      <formula>"N"</formula>
    </cfRule>
    <cfRule type="cellIs" dxfId="961" priority="743" operator="equal">
      <formula>"Y"</formula>
    </cfRule>
  </conditionalFormatting>
  <conditionalFormatting sqref="G90:G91">
    <cfRule type="cellIs" dxfId="960" priority="732" operator="equal">
      <formula>"ad"</formula>
    </cfRule>
    <cfRule type="cellIs" dxfId="959" priority="733" operator="equal">
      <formula>"na"</formula>
    </cfRule>
    <cfRule type="cellIs" dxfId="958" priority="734" operator="equal">
      <formula>"n/a"</formula>
    </cfRule>
    <cfRule type="cellIs" dxfId="957" priority="735" operator="equal">
      <formula>"vf"</formula>
    </cfRule>
    <cfRule type="cellIs" dxfId="956" priority="736" operator="equal">
      <formula>"N"</formula>
    </cfRule>
    <cfRule type="cellIs" dxfId="955" priority="737" operator="equal">
      <formula>"Y"</formula>
    </cfRule>
  </conditionalFormatting>
  <conditionalFormatting sqref="H91">
    <cfRule type="cellIs" dxfId="954" priority="726" operator="equal">
      <formula>"ad"</formula>
    </cfRule>
    <cfRule type="cellIs" dxfId="953" priority="727" operator="equal">
      <formula>"na"</formula>
    </cfRule>
    <cfRule type="cellIs" dxfId="952" priority="728" operator="equal">
      <formula>"n/a"</formula>
    </cfRule>
    <cfRule type="cellIs" dxfId="951" priority="729" operator="equal">
      <formula>"vf"</formula>
    </cfRule>
    <cfRule type="cellIs" dxfId="950" priority="730" operator="equal">
      <formula>"N"</formula>
    </cfRule>
    <cfRule type="cellIs" dxfId="949" priority="731" operator="equal">
      <formula>"Y"</formula>
    </cfRule>
  </conditionalFormatting>
  <conditionalFormatting sqref="G54:G55">
    <cfRule type="cellIs" dxfId="948" priority="720" operator="equal">
      <formula>"ad"</formula>
    </cfRule>
    <cfRule type="cellIs" dxfId="947" priority="721" operator="equal">
      <formula>"na"</formula>
    </cfRule>
    <cfRule type="cellIs" dxfId="946" priority="722" operator="equal">
      <formula>"n/a"</formula>
    </cfRule>
    <cfRule type="cellIs" dxfId="945" priority="723" operator="equal">
      <formula>"vf"</formula>
    </cfRule>
    <cfRule type="cellIs" dxfId="944" priority="724" operator="equal">
      <formula>"N"</formula>
    </cfRule>
    <cfRule type="cellIs" dxfId="943" priority="725" operator="equal">
      <formula>"Y"</formula>
    </cfRule>
  </conditionalFormatting>
  <conditionalFormatting sqref="H55">
    <cfRule type="cellIs" dxfId="942" priority="714" operator="equal">
      <formula>"ad"</formula>
    </cfRule>
    <cfRule type="cellIs" dxfId="941" priority="715" operator="equal">
      <formula>"na"</formula>
    </cfRule>
    <cfRule type="cellIs" dxfId="940" priority="716" operator="equal">
      <formula>"n/a"</formula>
    </cfRule>
    <cfRule type="cellIs" dxfId="939" priority="717" operator="equal">
      <formula>"vf"</formula>
    </cfRule>
    <cfRule type="cellIs" dxfId="938" priority="718" operator="equal">
      <formula>"N"</formula>
    </cfRule>
    <cfRule type="cellIs" dxfId="937" priority="719" operator="equal">
      <formula>"Y"</formula>
    </cfRule>
  </conditionalFormatting>
  <conditionalFormatting sqref="G12">
    <cfRule type="cellIs" dxfId="936" priority="708" operator="equal">
      <formula>"ad"</formula>
    </cfRule>
    <cfRule type="cellIs" dxfId="935" priority="709" operator="equal">
      <formula>"na"</formula>
    </cfRule>
    <cfRule type="cellIs" dxfId="934" priority="710" operator="equal">
      <formula>"n/a"</formula>
    </cfRule>
    <cfRule type="cellIs" dxfId="933" priority="711" operator="equal">
      <formula>"vf"</formula>
    </cfRule>
    <cfRule type="cellIs" dxfId="932" priority="712" operator="equal">
      <formula>"N"</formula>
    </cfRule>
    <cfRule type="cellIs" dxfId="931" priority="713" operator="equal">
      <formula>"Y"</formula>
    </cfRule>
  </conditionalFormatting>
  <conditionalFormatting sqref="G11">
    <cfRule type="cellIs" dxfId="930" priority="702" operator="equal">
      <formula>"ad"</formula>
    </cfRule>
    <cfRule type="cellIs" dxfId="929" priority="703" operator="equal">
      <formula>"na"</formula>
    </cfRule>
    <cfRule type="cellIs" dxfId="928" priority="704" operator="equal">
      <formula>"n/a"</formula>
    </cfRule>
    <cfRule type="cellIs" dxfId="927" priority="705" operator="equal">
      <formula>"vf"</formula>
    </cfRule>
    <cfRule type="cellIs" dxfId="926" priority="706" operator="equal">
      <formula>"N"</formula>
    </cfRule>
    <cfRule type="cellIs" dxfId="925" priority="707" operator="equal">
      <formula>"Y"</formula>
    </cfRule>
  </conditionalFormatting>
  <conditionalFormatting sqref="G162">
    <cfRule type="cellIs" dxfId="924" priority="696" operator="equal">
      <formula>"ad"</formula>
    </cfRule>
    <cfRule type="cellIs" dxfId="923" priority="697" operator="equal">
      <formula>"na"</formula>
    </cfRule>
    <cfRule type="cellIs" dxfId="922" priority="698" operator="equal">
      <formula>"n/a"</formula>
    </cfRule>
    <cfRule type="cellIs" dxfId="921" priority="699" operator="equal">
      <formula>"vf"</formula>
    </cfRule>
    <cfRule type="cellIs" dxfId="920" priority="700" operator="equal">
      <formula>"N"</formula>
    </cfRule>
    <cfRule type="cellIs" dxfId="919" priority="701" operator="equal">
      <formula>"Y"</formula>
    </cfRule>
  </conditionalFormatting>
  <conditionalFormatting sqref="G229">
    <cfRule type="cellIs" dxfId="918" priority="690" operator="equal">
      <formula>"ad"</formula>
    </cfRule>
    <cfRule type="cellIs" dxfId="917" priority="691" operator="equal">
      <formula>"na"</formula>
    </cfRule>
    <cfRule type="cellIs" dxfId="916" priority="692" operator="equal">
      <formula>"n/a"</formula>
    </cfRule>
    <cfRule type="cellIs" dxfId="915" priority="693" operator="equal">
      <formula>"vf"</formula>
    </cfRule>
    <cfRule type="cellIs" dxfId="914" priority="694" operator="equal">
      <formula>"N"</formula>
    </cfRule>
    <cfRule type="cellIs" dxfId="913" priority="695" operator="equal">
      <formula>"Y"</formula>
    </cfRule>
  </conditionalFormatting>
  <conditionalFormatting sqref="G241">
    <cfRule type="cellIs" dxfId="912" priority="684" operator="equal">
      <formula>"ad"</formula>
    </cfRule>
    <cfRule type="cellIs" dxfId="911" priority="685" operator="equal">
      <formula>"na"</formula>
    </cfRule>
    <cfRule type="cellIs" dxfId="910" priority="686" operator="equal">
      <formula>"n/a"</formula>
    </cfRule>
    <cfRule type="cellIs" dxfId="909" priority="687" operator="equal">
      <formula>"vf"</formula>
    </cfRule>
    <cfRule type="cellIs" dxfId="908" priority="688" operator="equal">
      <formula>"N"</formula>
    </cfRule>
    <cfRule type="cellIs" dxfId="907" priority="689" operator="equal">
      <formula>"Y"</formula>
    </cfRule>
  </conditionalFormatting>
  <conditionalFormatting sqref="G273">
    <cfRule type="cellIs" dxfId="906" priority="678" operator="equal">
      <formula>"ad"</formula>
    </cfRule>
    <cfRule type="cellIs" dxfId="905" priority="679" operator="equal">
      <formula>"na"</formula>
    </cfRule>
    <cfRule type="cellIs" dxfId="904" priority="680" operator="equal">
      <formula>"n/a"</formula>
    </cfRule>
    <cfRule type="cellIs" dxfId="903" priority="681" operator="equal">
      <formula>"vf"</formula>
    </cfRule>
    <cfRule type="cellIs" dxfId="902" priority="682" operator="equal">
      <formula>"N"</formula>
    </cfRule>
    <cfRule type="cellIs" dxfId="901" priority="683" operator="equal">
      <formula>"Y"</formula>
    </cfRule>
  </conditionalFormatting>
  <conditionalFormatting sqref="G296">
    <cfRule type="cellIs" dxfId="900" priority="672" operator="equal">
      <formula>"ad"</formula>
    </cfRule>
    <cfRule type="cellIs" dxfId="899" priority="673" operator="equal">
      <formula>"na"</formula>
    </cfRule>
    <cfRule type="cellIs" dxfId="898" priority="674" operator="equal">
      <formula>"n/a"</formula>
    </cfRule>
    <cfRule type="cellIs" dxfId="897" priority="675" operator="equal">
      <formula>"vf"</formula>
    </cfRule>
    <cfRule type="cellIs" dxfId="896" priority="676" operator="equal">
      <formula>"N"</formula>
    </cfRule>
    <cfRule type="cellIs" dxfId="895" priority="677" operator="equal">
      <formula>"Y"</formula>
    </cfRule>
  </conditionalFormatting>
  <conditionalFormatting sqref="G329">
    <cfRule type="cellIs" dxfId="894" priority="660" operator="equal">
      <formula>"ad"</formula>
    </cfRule>
    <cfRule type="cellIs" dxfId="893" priority="661" operator="equal">
      <formula>"na"</formula>
    </cfRule>
    <cfRule type="cellIs" dxfId="892" priority="662" operator="equal">
      <formula>"n/a"</formula>
    </cfRule>
    <cfRule type="cellIs" dxfId="891" priority="663" operator="equal">
      <formula>"vf"</formula>
    </cfRule>
    <cfRule type="cellIs" dxfId="890" priority="664" operator="equal">
      <formula>"N"</formula>
    </cfRule>
    <cfRule type="cellIs" dxfId="889" priority="665" operator="equal">
      <formula>"Y"</formula>
    </cfRule>
  </conditionalFormatting>
  <conditionalFormatting sqref="G358">
    <cfRule type="cellIs" dxfId="888" priority="654" operator="equal">
      <formula>"ad"</formula>
    </cfRule>
    <cfRule type="cellIs" dxfId="887" priority="655" operator="equal">
      <formula>"na"</formula>
    </cfRule>
    <cfRule type="cellIs" dxfId="886" priority="656" operator="equal">
      <formula>"n/a"</formula>
    </cfRule>
    <cfRule type="cellIs" dxfId="885" priority="657" operator="equal">
      <formula>"vf"</formula>
    </cfRule>
    <cfRule type="cellIs" dxfId="884" priority="658" operator="equal">
      <formula>"N"</formula>
    </cfRule>
    <cfRule type="cellIs" dxfId="883" priority="659" operator="equal">
      <formula>"Y"</formula>
    </cfRule>
  </conditionalFormatting>
  <conditionalFormatting sqref="G390">
    <cfRule type="cellIs" dxfId="882" priority="648" operator="equal">
      <formula>"ad"</formula>
    </cfRule>
    <cfRule type="cellIs" dxfId="881" priority="649" operator="equal">
      <formula>"na"</formula>
    </cfRule>
    <cfRule type="cellIs" dxfId="880" priority="650" operator="equal">
      <formula>"n/a"</formula>
    </cfRule>
    <cfRule type="cellIs" dxfId="879" priority="651" operator="equal">
      <formula>"vf"</formula>
    </cfRule>
    <cfRule type="cellIs" dxfId="878" priority="652" operator="equal">
      <formula>"N"</formula>
    </cfRule>
    <cfRule type="cellIs" dxfId="877" priority="653" operator="equal">
      <formula>"Y"</formula>
    </cfRule>
  </conditionalFormatting>
  <conditionalFormatting sqref="G413">
    <cfRule type="cellIs" dxfId="876" priority="642" operator="equal">
      <formula>"ad"</formula>
    </cfRule>
    <cfRule type="cellIs" dxfId="875" priority="643" operator="equal">
      <formula>"na"</formula>
    </cfRule>
    <cfRule type="cellIs" dxfId="874" priority="644" operator="equal">
      <formula>"n/a"</formula>
    </cfRule>
    <cfRule type="cellIs" dxfId="873" priority="645" operator="equal">
      <formula>"vf"</formula>
    </cfRule>
    <cfRule type="cellIs" dxfId="872" priority="646" operator="equal">
      <formula>"N"</formula>
    </cfRule>
    <cfRule type="cellIs" dxfId="871" priority="647" operator="equal">
      <formula>"Y"</formula>
    </cfRule>
  </conditionalFormatting>
  <conditionalFormatting sqref="G430">
    <cfRule type="cellIs" dxfId="870" priority="636" operator="equal">
      <formula>"ad"</formula>
    </cfRule>
    <cfRule type="cellIs" dxfId="869" priority="637" operator="equal">
      <formula>"na"</formula>
    </cfRule>
    <cfRule type="cellIs" dxfId="868" priority="638" operator="equal">
      <formula>"n/a"</formula>
    </cfRule>
    <cfRule type="cellIs" dxfId="867" priority="639" operator="equal">
      <formula>"vf"</formula>
    </cfRule>
    <cfRule type="cellIs" dxfId="866" priority="640" operator="equal">
      <formula>"N"</formula>
    </cfRule>
    <cfRule type="cellIs" dxfId="865" priority="641" operator="equal">
      <formula>"Y"</formula>
    </cfRule>
  </conditionalFormatting>
  <conditionalFormatting sqref="G448">
    <cfRule type="cellIs" dxfId="864" priority="630" operator="equal">
      <formula>"ad"</formula>
    </cfRule>
    <cfRule type="cellIs" dxfId="863" priority="631" operator="equal">
      <formula>"na"</formula>
    </cfRule>
    <cfRule type="cellIs" dxfId="862" priority="632" operator="equal">
      <formula>"n/a"</formula>
    </cfRule>
    <cfRule type="cellIs" dxfId="861" priority="633" operator="equal">
      <formula>"vf"</formula>
    </cfRule>
    <cfRule type="cellIs" dxfId="860" priority="634" operator="equal">
      <formula>"N"</formula>
    </cfRule>
    <cfRule type="cellIs" dxfId="859" priority="635" operator="equal">
      <formula>"Y"</formula>
    </cfRule>
  </conditionalFormatting>
  <conditionalFormatting sqref="G471">
    <cfRule type="cellIs" dxfId="858" priority="624" operator="equal">
      <formula>"ad"</formula>
    </cfRule>
    <cfRule type="cellIs" dxfId="857" priority="625" operator="equal">
      <formula>"na"</formula>
    </cfRule>
    <cfRule type="cellIs" dxfId="856" priority="626" operator="equal">
      <formula>"n/a"</formula>
    </cfRule>
    <cfRule type="cellIs" dxfId="855" priority="627" operator="equal">
      <formula>"vf"</formula>
    </cfRule>
    <cfRule type="cellIs" dxfId="854" priority="628" operator="equal">
      <formula>"N"</formula>
    </cfRule>
    <cfRule type="cellIs" dxfId="853" priority="629" operator="equal">
      <formula>"Y"</formula>
    </cfRule>
  </conditionalFormatting>
  <conditionalFormatting sqref="G470">
    <cfRule type="cellIs" dxfId="852" priority="618" operator="equal">
      <formula>"ad"</formula>
    </cfRule>
    <cfRule type="cellIs" dxfId="851" priority="619" operator="equal">
      <formula>"na"</formula>
    </cfRule>
    <cfRule type="cellIs" dxfId="850" priority="620" operator="equal">
      <formula>"n/a"</formula>
    </cfRule>
    <cfRule type="cellIs" dxfId="849" priority="621" operator="equal">
      <formula>"vf"</formula>
    </cfRule>
    <cfRule type="cellIs" dxfId="848" priority="622" operator="equal">
      <formula>"N"</formula>
    </cfRule>
    <cfRule type="cellIs" dxfId="847" priority="623" operator="equal">
      <formula>"Y"</formula>
    </cfRule>
  </conditionalFormatting>
  <conditionalFormatting sqref="H40">
    <cfRule type="cellIs" dxfId="846" priority="558" operator="equal">
      <formula>"ad"</formula>
    </cfRule>
    <cfRule type="cellIs" dxfId="845" priority="559" operator="equal">
      <formula>"na"</formula>
    </cfRule>
    <cfRule type="cellIs" dxfId="844" priority="560" operator="equal">
      <formula>"n/a"</formula>
    </cfRule>
    <cfRule type="cellIs" dxfId="843" priority="561" operator="equal">
      <formula>"vf"</formula>
    </cfRule>
    <cfRule type="cellIs" dxfId="842" priority="562" operator="equal">
      <formula>"N"</formula>
    </cfRule>
    <cfRule type="cellIs" dxfId="841" priority="563" operator="equal">
      <formula>"Y"</formula>
    </cfRule>
  </conditionalFormatting>
  <conditionalFormatting sqref="G78">
    <cfRule type="cellIs" dxfId="840" priority="570" operator="equal">
      <formula>"ad"</formula>
    </cfRule>
    <cfRule type="cellIs" dxfId="839" priority="571" operator="equal">
      <formula>"na"</formula>
    </cfRule>
    <cfRule type="cellIs" dxfId="838" priority="572" operator="equal">
      <formula>"n/a"</formula>
    </cfRule>
    <cfRule type="cellIs" dxfId="837" priority="573" operator="equal">
      <formula>"vf"</formula>
    </cfRule>
    <cfRule type="cellIs" dxfId="836" priority="574" operator="equal">
      <formula>"N"</formula>
    </cfRule>
    <cfRule type="cellIs" dxfId="835" priority="575" operator="equal">
      <formula>"Y"</formula>
    </cfRule>
  </conditionalFormatting>
  <conditionalFormatting sqref="G79">
    <cfRule type="cellIs" dxfId="834" priority="600" operator="equal">
      <formula>"ad"</formula>
    </cfRule>
    <cfRule type="cellIs" dxfId="833" priority="601" operator="equal">
      <formula>"na"</formula>
    </cfRule>
    <cfRule type="cellIs" dxfId="832" priority="602" operator="equal">
      <formula>"n/a"</formula>
    </cfRule>
    <cfRule type="cellIs" dxfId="831" priority="603" operator="equal">
      <formula>"vf"</formula>
    </cfRule>
    <cfRule type="cellIs" dxfId="830" priority="604" operator="equal">
      <formula>"N"</formula>
    </cfRule>
    <cfRule type="cellIs" dxfId="829" priority="605" operator="equal">
      <formula>"Y"</formula>
    </cfRule>
  </conditionalFormatting>
  <conditionalFormatting sqref="G71">
    <cfRule type="cellIs" dxfId="828" priority="594" operator="equal">
      <formula>"ad"</formula>
    </cfRule>
    <cfRule type="cellIs" dxfId="827" priority="595" operator="equal">
      <formula>"na"</formula>
    </cfRule>
    <cfRule type="cellIs" dxfId="826" priority="596" operator="equal">
      <formula>"n/a"</formula>
    </cfRule>
    <cfRule type="cellIs" dxfId="825" priority="597" operator="equal">
      <formula>"vf"</formula>
    </cfRule>
    <cfRule type="cellIs" dxfId="824" priority="598" operator="equal">
      <formula>"N"</formula>
    </cfRule>
    <cfRule type="cellIs" dxfId="823" priority="599" operator="equal">
      <formula>"Y"</formula>
    </cfRule>
  </conditionalFormatting>
  <conditionalFormatting sqref="G61">
    <cfRule type="cellIs" dxfId="822" priority="588" operator="equal">
      <formula>"ad"</formula>
    </cfRule>
    <cfRule type="cellIs" dxfId="821" priority="589" operator="equal">
      <formula>"na"</formula>
    </cfRule>
    <cfRule type="cellIs" dxfId="820" priority="590" operator="equal">
      <formula>"n/a"</formula>
    </cfRule>
    <cfRule type="cellIs" dxfId="819" priority="591" operator="equal">
      <formula>"vf"</formula>
    </cfRule>
    <cfRule type="cellIs" dxfId="818" priority="592" operator="equal">
      <formula>"N"</formula>
    </cfRule>
    <cfRule type="cellIs" dxfId="817" priority="593" operator="equal">
      <formula>"Y"</formula>
    </cfRule>
  </conditionalFormatting>
  <conditionalFormatting sqref="G43">
    <cfRule type="cellIs" dxfId="816" priority="582" operator="equal">
      <formula>"ad"</formula>
    </cfRule>
    <cfRule type="cellIs" dxfId="815" priority="583" operator="equal">
      <formula>"na"</formula>
    </cfRule>
    <cfRule type="cellIs" dxfId="814" priority="584" operator="equal">
      <formula>"n/a"</formula>
    </cfRule>
    <cfRule type="cellIs" dxfId="813" priority="585" operator="equal">
      <formula>"vf"</formula>
    </cfRule>
    <cfRule type="cellIs" dxfId="812" priority="586" operator="equal">
      <formula>"N"</formula>
    </cfRule>
    <cfRule type="cellIs" dxfId="811" priority="587" operator="equal">
      <formula>"Y"</formula>
    </cfRule>
  </conditionalFormatting>
  <conditionalFormatting sqref="G70">
    <cfRule type="cellIs" dxfId="810" priority="576" operator="equal">
      <formula>"ad"</formula>
    </cfRule>
    <cfRule type="cellIs" dxfId="809" priority="577" operator="equal">
      <formula>"na"</formula>
    </cfRule>
    <cfRule type="cellIs" dxfId="808" priority="578" operator="equal">
      <formula>"n/a"</formula>
    </cfRule>
    <cfRule type="cellIs" dxfId="807" priority="579" operator="equal">
      <formula>"vf"</formula>
    </cfRule>
    <cfRule type="cellIs" dxfId="806" priority="580" operator="equal">
      <formula>"N"</formula>
    </cfRule>
    <cfRule type="cellIs" dxfId="805" priority="581" operator="equal">
      <formula>"Y"</formula>
    </cfRule>
  </conditionalFormatting>
  <conditionalFormatting sqref="G40">
    <cfRule type="cellIs" dxfId="804" priority="564" operator="equal">
      <formula>"ad"</formula>
    </cfRule>
    <cfRule type="cellIs" dxfId="803" priority="565" operator="equal">
      <formula>"na"</formula>
    </cfRule>
    <cfRule type="cellIs" dxfId="802" priority="566" operator="equal">
      <formula>"n/a"</formula>
    </cfRule>
    <cfRule type="cellIs" dxfId="801" priority="567" operator="equal">
      <formula>"vf"</formula>
    </cfRule>
    <cfRule type="cellIs" dxfId="800" priority="568" operator="equal">
      <formula>"N"</formula>
    </cfRule>
    <cfRule type="cellIs" dxfId="799" priority="569" operator="equal">
      <formula>"Y"</formula>
    </cfRule>
  </conditionalFormatting>
  <conditionalFormatting sqref="G295">
    <cfRule type="cellIs" dxfId="798" priority="552" operator="equal">
      <formula>"ad"</formula>
    </cfRule>
    <cfRule type="cellIs" dxfId="797" priority="553" operator="equal">
      <formula>"na"</formula>
    </cfRule>
    <cfRule type="cellIs" dxfId="796" priority="554" operator="equal">
      <formula>"n/a"</formula>
    </cfRule>
    <cfRule type="cellIs" dxfId="795" priority="555" operator="equal">
      <formula>"vf"</formula>
    </cfRule>
    <cfRule type="cellIs" dxfId="794" priority="556" operator="equal">
      <formula>"N"</formula>
    </cfRule>
    <cfRule type="cellIs" dxfId="793" priority="557" operator="equal">
      <formula>"Y"</formula>
    </cfRule>
  </conditionalFormatting>
  <conditionalFormatting sqref="G295">
    <cfRule type="cellIs" dxfId="792" priority="548" operator="equal">
      <formula>"RI"</formula>
    </cfRule>
    <cfRule type="cellIs" dxfId="791" priority="549" operator="equal">
      <formula>"ri"</formula>
    </cfRule>
  </conditionalFormatting>
  <conditionalFormatting sqref="G444">
    <cfRule type="cellIs" dxfId="790" priority="440" operator="equal">
      <formula>"ad"</formula>
    </cfRule>
    <cfRule type="cellIs" dxfId="789" priority="441" operator="equal">
      <formula>"na"</formula>
    </cfRule>
    <cfRule type="cellIs" dxfId="788" priority="442" operator="equal">
      <formula>"n/a"</formula>
    </cfRule>
    <cfRule type="cellIs" dxfId="787" priority="443" operator="equal">
      <formula>"vf"</formula>
    </cfRule>
    <cfRule type="cellIs" dxfId="786" priority="444" operator="equal">
      <formula>"N"</formula>
    </cfRule>
    <cfRule type="cellIs" dxfId="785" priority="445" operator="equal">
      <formula>"Y"</formula>
    </cfRule>
  </conditionalFormatting>
  <conditionalFormatting sqref="H444">
    <cfRule type="cellIs" dxfId="784" priority="434" operator="equal">
      <formula>"ad"</formula>
    </cfRule>
    <cfRule type="cellIs" dxfId="783" priority="435" operator="equal">
      <formula>"na"</formula>
    </cfRule>
    <cfRule type="cellIs" dxfId="782" priority="436" operator="equal">
      <formula>"n/a"</formula>
    </cfRule>
    <cfRule type="cellIs" dxfId="781" priority="437" operator="equal">
      <formula>"vf"</formula>
    </cfRule>
    <cfRule type="cellIs" dxfId="780" priority="438" operator="equal">
      <formula>"N"</formula>
    </cfRule>
    <cfRule type="cellIs" dxfId="779" priority="439" operator="equal">
      <formula>"Y"</formula>
    </cfRule>
  </conditionalFormatting>
  <conditionalFormatting sqref="G231">
    <cfRule type="cellIs" dxfId="778" priority="530" operator="equal">
      <formula>"ad"</formula>
    </cfRule>
    <cfRule type="cellIs" dxfId="777" priority="531" operator="equal">
      <formula>"na"</formula>
    </cfRule>
    <cfRule type="cellIs" dxfId="776" priority="532" operator="equal">
      <formula>"n/a"</formula>
    </cfRule>
    <cfRule type="cellIs" dxfId="775" priority="533" operator="equal">
      <formula>"vf"</formula>
    </cfRule>
    <cfRule type="cellIs" dxfId="774" priority="534" operator="equal">
      <formula>"N"</formula>
    </cfRule>
    <cfRule type="cellIs" dxfId="773" priority="535" operator="equal">
      <formula>"Y"</formula>
    </cfRule>
  </conditionalFormatting>
  <conditionalFormatting sqref="G231">
    <cfRule type="cellIs" dxfId="772" priority="526" operator="equal">
      <formula>"RI"</formula>
    </cfRule>
    <cfRule type="cellIs" dxfId="771" priority="527" operator="equal">
      <formula>"ri"</formula>
    </cfRule>
  </conditionalFormatting>
  <conditionalFormatting sqref="G409">
    <cfRule type="cellIs" dxfId="770" priority="520" operator="equal">
      <formula>"ad"</formula>
    </cfRule>
    <cfRule type="cellIs" dxfId="769" priority="521" operator="equal">
      <formula>"na"</formula>
    </cfRule>
    <cfRule type="cellIs" dxfId="768" priority="522" operator="equal">
      <formula>"n/a"</formula>
    </cfRule>
    <cfRule type="cellIs" dxfId="767" priority="523" operator="equal">
      <formula>"vf"</formula>
    </cfRule>
    <cfRule type="cellIs" dxfId="766" priority="524" operator="equal">
      <formula>"N"</formula>
    </cfRule>
    <cfRule type="cellIs" dxfId="765" priority="525" operator="equal">
      <formula>"Y"</formula>
    </cfRule>
  </conditionalFormatting>
  <conditionalFormatting sqref="F409">
    <cfRule type="expression" dxfId="764" priority="518" stopIfTrue="1">
      <formula>F409=E409</formula>
    </cfRule>
    <cfRule type="cellIs" dxfId="763" priority="519" operator="greaterThan">
      <formula>0</formula>
    </cfRule>
  </conditionalFormatting>
  <conditionalFormatting sqref="G409">
    <cfRule type="cellIs" dxfId="762" priority="516" operator="equal">
      <formula>"RI"</formula>
    </cfRule>
    <cfRule type="cellIs" dxfId="761" priority="517" operator="equal">
      <formula>"ri"</formula>
    </cfRule>
  </conditionalFormatting>
  <conditionalFormatting sqref="G408">
    <cfRule type="cellIs" dxfId="760" priority="510" operator="equal">
      <formula>"ad"</formula>
    </cfRule>
    <cfRule type="cellIs" dxfId="759" priority="511" operator="equal">
      <formula>"na"</formula>
    </cfRule>
    <cfRule type="cellIs" dxfId="758" priority="512" operator="equal">
      <formula>"n/a"</formula>
    </cfRule>
    <cfRule type="cellIs" dxfId="757" priority="513" operator="equal">
      <formula>"vf"</formula>
    </cfRule>
    <cfRule type="cellIs" dxfId="756" priority="514" operator="equal">
      <formula>"N"</formula>
    </cfRule>
    <cfRule type="cellIs" dxfId="755" priority="515" operator="equal">
      <formula>"Y"</formula>
    </cfRule>
  </conditionalFormatting>
  <conditionalFormatting sqref="G379">
    <cfRule type="cellIs" dxfId="754" priority="504" operator="equal">
      <formula>"ad"</formula>
    </cfRule>
    <cfRule type="cellIs" dxfId="753" priority="505" operator="equal">
      <formula>"na"</formula>
    </cfRule>
    <cfRule type="cellIs" dxfId="752" priority="506" operator="equal">
      <formula>"n/a"</formula>
    </cfRule>
    <cfRule type="cellIs" dxfId="751" priority="507" operator="equal">
      <formula>"vf"</formula>
    </cfRule>
    <cfRule type="cellIs" dxfId="750" priority="508" operator="equal">
      <formula>"N"</formula>
    </cfRule>
    <cfRule type="cellIs" dxfId="749" priority="509" operator="equal">
      <formula>"Y"</formula>
    </cfRule>
  </conditionalFormatting>
  <conditionalFormatting sqref="F379">
    <cfRule type="cellIs" dxfId="748" priority="500" stopIfTrue="1" operator="equal">
      <formula>"na"</formula>
    </cfRule>
    <cfRule type="cellIs" dxfId="747" priority="501" stopIfTrue="1" operator="equal">
      <formula>"n/a"</formula>
    </cfRule>
    <cfRule type="expression" dxfId="746" priority="502" stopIfTrue="1">
      <formula>F379=E379</formula>
    </cfRule>
    <cfRule type="cellIs" dxfId="745" priority="503" operator="greaterThan">
      <formula>0</formula>
    </cfRule>
  </conditionalFormatting>
  <conditionalFormatting sqref="G379">
    <cfRule type="cellIs" dxfId="744" priority="498" operator="equal">
      <formula>"RI"</formula>
    </cfRule>
    <cfRule type="cellIs" dxfId="743" priority="499" operator="equal">
      <formula>"ri"</formula>
    </cfRule>
  </conditionalFormatting>
  <conditionalFormatting sqref="F385">
    <cfRule type="expression" dxfId="742" priority="496" stopIfTrue="1">
      <formula>F385=E385</formula>
    </cfRule>
    <cfRule type="cellIs" dxfId="741" priority="497" operator="greaterThan">
      <formula>0</formula>
    </cfRule>
  </conditionalFormatting>
  <conditionalFormatting sqref="G445">
    <cfRule type="cellIs" dxfId="740" priority="478" operator="equal">
      <formula>"ad"</formula>
    </cfRule>
    <cfRule type="cellIs" dxfId="739" priority="479" operator="equal">
      <formula>"na"</formula>
    </cfRule>
    <cfRule type="cellIs" dxfId="738" priority="480" operator="equal">
      <formula>"n/a"</formula>
    </cfRule>
    <cfRule type="cellIs" dxfId="737" priority="481" operator="equal">
      <formula>"vf"</formula>
    </cfRule>
    <cfRule type="cellIs" dxfId="736" priority="482" operator="equal">
      <formula>"N"</formula>
    </cfRule>
    <cfRule type="cellIs" dxfId="735" priority="483" operator="equal">
      <formula>"Y"</formula>
    </cfRule>
  </conditionalFormatting>
  <conditionalFormatting sqref="G450">
    <cfRule type="cellIs" dxfId="734" priority="460" operator="equal">
      <formula>"ad"</formula>
    </cfRule>
    <cfRule type="cellIs" dxfId="733" priority="461" operator="equal">
      <formula>"na"</formula>
    </cfRule>
    <cfRule type="cellIs" dxfId="732" priority="462" operator="equal">
      <formula>"n/a"</formula>
    </cfRule>
    <cfRule type="cellIs" dxfId="731" priority="463" operator="equal">
      <formula>"vf"</formula>
    </cfRule>
    <cfRule type="cellIs" dxfId="730" priority="464" operator="equal">
      <formula>"N"</formula>
    </cfRule>
    <cfRule type="cellIs" dxfId="729" priority="465" operator="equal">
      <formula>"Y"</formula>
    </cfRule>
  </conditionalFormatting>
  <conditionalFormatting sqref="F159">
    <cfRule type="expression" dxfId="728" priority="446" stopIfTrue="1">
      <formula>F159=E159</formula>
    </cfRule>
    <cfRule type="cellIs" dxfId="727" priority="447" operator="greaterThan">
      <formula>0</formula>
    </cfRule>
  </conditionalFormatting>
  <conditionalFormatting sqref="G406">
    <cfRule type="cellIs" dxfId="726" priority="428" operator="equal">
      <formula>"ad"</formula>
    </cfRule>
    <cfRule type="cellIs" dxfId="725" priority="429" operator="equal">
      <formula>"na"</formula>
    </cfRule>
    <cfRule type="cellIs" dxfId="724" priority="430" operator="equal">
      <formula>"n/a"</formula>
    </cfRule>
    <cfRule type="cellIs" dxfId="723" priority="431" operator="equal">
      <formula>"vf"</formula>
    </cfRule>
    <cfRule type="cellIs" dxfId="722" priority="432" operator="equal">
      <formula>"N"</formula>
    </cfRule>
    <cfRule type="cellIs" dxfId="721" priority="433" operator="equal">
      <formula>"Y"</formula>
    </cfRule>
  </conditionalFormatting>
  <conditionalFormatting sqref="H406">
    <cfRule type="cellIs" dxfId="720" priority="422" operator="equal">
      <formula>"ad"</formula>
    </cfRule>
    <cfRule type="cellIs" dxfId="719" priority="423" operator="equal">
      <formula>"na"</formula>
    </cfRule>
    <cfRule type="cellIs" dxfId="718" priority="424" operator="equal">
      <formula>"n/a"</formula>
    </cfRule>
    <cfRule type="cellIs" dxfId="717" priority="425" operator="equal">
      <formula>"vf"</formula>
    </cfRule>
    <cfRule type="cellIs" dxfId="716" priority="426" operator="equal">
      <formula>"N"</formula>
    </cfRule>
    <cfRule type="cellIs" dxfId="715" priority="427" operator="equal">
      <formula>"Y"</formula>
    </cfRule>
  </conditionalFormatting>
  <conditionalFormatting sqref="G384">
    <cfRule type="cellIs" dxfId="714" priority="416" operator="equal">
      <formula>"ad"</formula>
    </cfRule>
    <cfRule type="cellIs" dxfId="713" priority="417" operator="equal">
      <formula>"na"</formula>
    </cfRule>
    <cfRule type="cellIs" dxfId="712" priority="418" operator="equal">
      <formula>"n/a"</formula>
    </cfRule>
    <cfRule type="cellIs" dxfId="711" priority="419" operator="equal">
      <formula>"vf"</formula>
    </cfRule>
    <cfRule type="cellIs" dxfId="710" priority="420" operator="equal">
      <formula>"N"</formula>
    </cfRule>
    <cfRule type="cellIs" dxfId="709" priority="421" operator="equal">
      <formula>"Y"</formula>
    </cfRule>
  </conditionalFormatting>
  <conditionalFormatting sqref="H384">
    <cfRule type="cellIs" dxfId="708" priority="410" operator="equal">
      <formula>"ad"</formula>
    </cfRule>
    <cfRule type="cellIs" dxfId="707" priority="411" operator="equal">
      <formula>"na"</formula>
    </cfRule>
    <cfRule type="cellIs" dxfId="706" priority="412" operator="equal">
      <formula>"n/a"</formula>
    </cfRule>
    <cfRule type="cellIs" dxfId="705" priority="413" operator="equal">
      <formula>"vf"</formula>
    </cfRule>
    <cfRule type="cellIs" dxfId="704" priority="414" operator="equal">
      <formula>"N"</formula>
    </cfRule>
    <cfRule type="cellIs" dxfId="703" priority="415" operator="equal">
      <formula>"Y"</formula>
    </cfRule>
  </conditionalFormatting>
  <conditionalFormatting sqref="G352">
    <cfRule type="cellIs" dxfId="702" priority="404" operator="equal">
      <formula>"ad"</formula>
    </cfRule>
    <cfRule type="cellIs" dxfId="701" priority="405" operator="equal">
      <formula>"na"</formula>
    </cfRule>
    <cfRule type="cellIs" dxfId="700" priority="406" operator="equal">
      <formula>"n/a"</formula>
    </cfRule>
    <cfRule type="cellIs" dxfId="699" priority="407" operator="equal">
      <formula>"vf"</formula>
    </cfRule>
    <cfRule type="cellIs" dxfId="698" priority="408" operator="equal">
      <formula>"N"</formula>
    </cfRule>
    <cfRule type="cellIs" dxfId="697" priority="409" operator="equal">
      <formula>"Y"</formula>
    </cfRule>
  </conditionalFormatting>
  <conditionalFormatting sqref="H352">
    <cfRule type="cellIs" dxfId="696" priority="398" operator="equal">
      <formula>"ad"</formula>
    </cfRule>
    <cfRule type="cellIs" dxfId="695" priority="399" operator="equal">
      <formula>"na"</formula>
    </cfRule>
    <cfRule type="cellIs" dxfId="694" priority="400" operator="equal">
      <formula>"n/a"</formula>
    </cfRule>
    <cfRule type="cellIs" dxfId="693" priority="401" operator="equal">
      <formula>"vf"</formula>
    </cfRule>
    <cfRule type="cellIs" dxfId="692" priority="402" operator="equal">
      <formula>"N"</formula>
    </cfRule>
    <cfRule type="cellIs" dxfId="691" priority="403" operator="equal">
      <formula>"Y"</formula>
    </cfRule>
  </conditionalFormatting>
  <conditionalFormatting sqref="G410">
    <cfRule type="cellIs" dxfId="690" priority="236" operator="equal">
      <formula>"ad"</formula>
    </cfRule>
    <cfRule type="cellIs" dxfId="689" priority="237" operator="equal">
      <formula>"na"</formula>
    </cfRule>
    <cfRule type="cellIs" dxfId="688" priority="238" operator="equal">
      <formula>"n/a"</formula>
    </cfRule>
    <cfRule type="cellIs" dxfId="687" priority="239" operator="equal">
      <formula>"vf"</formula>
    </cfRule>
    <cfRule type="cellIs" dxfId="686" priority="240" operator="equal">
      <formula>"N"</formula>
    </cfRule>
    <cfRule type="cellIs" dxfId="685" priority="241" operator="equal">
      <formula>"Y"</formula>
    </cfRule>
  </conditionalFormatting>
  <conditionalFormatting sqref="G324">
    <cfRule type="cellIs" dxfId="684" priority="380" operator="equal">
      <formula>"ad"</formula>
    </cfRule>
    <cfRule type="cellIs" dxfId="683" priority="381" operator="equal">
      <formula>"na"</formula>
    </cfRule>
    <cfRule type="cellIs" dxfId="682" priority="382" operator="equal">
      <formula>"n/a"</formula>
    </cfRule>
    <cfRule type="cellIs" dxfId="681" priority="383" operator="equal">
      <formula>"vf"</formula>
    </cfRule>
    <cfRule type="cellIs" dxfId="680" priority="384" operator="equal">
      <formula>"N"</formula>
    </cfRule>
    <cfRule type="cellIs" dxfId="679" priority="385" operator="equal">
      <formula>"Y"</formula>
    </cfRule>
  </conditionalFormatting>
  <conditionalFormatting sqref="H324">
    <cfRule type="cellIs" dxfId="678" priority="374" operator="equal">
      <formula>"ad"</formula>
    </cfRule>
    <cfRule type="cellIs" dxfId="677" priority="375" operator="equal">
      <formula>"na"</formula>
    </cfRule>
    <cfRule type="cellIs" dxfId="676" priority="376" operator="equal">
      <formula>"n/a"</formula>
    </cfRule>
    <cfRule type="cellIs" dxfId="675" priority="377" operator="equal">
      <formula>"vf"</formula>
    </cfRule>
    <cfRule type="cellIs" dxfId="674" priority="378" operator="equal">
      <formula>"N"</formula>
    </cfRule>
    <cfRule type="cellIs" dxfId="673" priority="379" operator="equal">
      <formula>"Y"</formula>
    </cfRule>
  </conditionalFormatting>
  <conditionalFormatting sqref="G294">
    <cfRule type="cellIs" dxfId="672" priority="368" operator="equal">
      <formula>"ad"</formula>
    </cfRule>
    <cfRule type="cellIs" dxfId="671" priority="369" operator="equal">
      <formula>"na"</formula>
    </cfRule>
    <cfRule type="cellIs" dxfId="670" priority="370" operator="equal">
      <formula>"n/a"</formula>
    </cfRule>
    <cfRule type="cellIs" dxfId="669" priority="371" operator="equal">
      <formula>"vf"</formula>
    </cfRule>
    <cfRule type="cellIs" dxfId="668" priority="372" operator="equal">
      <formula>"N"</formula>
    </cfRule>
    <cfRule type="cellIs" dxfId="667" priority="373" operator="equal">
      <formula>"Y"</formula>
    </cfRule>
  </conditionalFormatting>
  <conditionalFormatting sqref="H294">
    <cfRule type="cellIs" dxfId="666" priority="362" operator="equal">
      <formula>"ad"</formula>
    </cfRule>
    <cfRule type="cellIs" dxfId="665" priority="363" operator="equal">
      <formula>"na"</formula>
    </cfRule>
    <cfRule type="cellIs" dxfId="664" priority="364" operator="equal">
      <formula>"n/a"</formula>
    </cfRule>
    <cfRule type="cellIs" dxfId="663" priority="365" operator="equal">
      <formula>"vf"</formula>
    </cfRule>
    <cfRule type="cellIs" dxfId="662" priority="366" operator="equal">
      <formula>"N"</formula>
    </cfRule>
    <cfRule type="cellIs" dxfId="661" priority="367" operator="equal">
      <formula>"Y"</formula>
    </cfRule>
  </conditionalFormatting>
  <conditionalFormatting sqref="G269">
    <cfRule type="cellIs" dxfId="660" priority="356" operator="equal">
      <formula>"ad"</formula>
    </cfRule>
    <cfRule type="cellIs" dxfId="659" priority="357" operator="equal">
      <formula>"na"</formula>
    </cfRule>
    <cfRule type="cellIs" dxfId="658" priority="358" operator="equal">
      <formula>"n/a"</formula>
    </cfRule>
    <cfRule type="cellIs" dxfId="657" priority="359" operator="equal">
      <formula>"vf"</formula>
    </cfRule>
    <cfRule type="cellIs" dxfId="656" priority="360" operator="equal">
      <formula>"N"</formula>
    </cfRule>
    <cfRule type="cellIs" dxfId="655" priority="361" operator="equal">
      <formula>"Y"</formula>
    </cfRule>
  </conditionalFormatting>
  <conditionalFormatting sqref="H269">
    <cfRule type="cellIs" dxfId="654" priority="350" operator="equal">
      <formula>"ad"</formula>
    </cfRule>
    <cfRule type="cellIs" dxfId="653" priority="351" operator="equal">
      <formula>"na"</formula>
    </cfRule>
    <cfRule type="cellIs" dxfId="652" priority="352" operator="equal">
      <formula>"n/a"</formula>
    </cfRule>
    <cfRule type="cellIs" dxfId="651" priority="353" operator="equal">
      <formula>"vf"</formula>
    </cfRule>
    <cfRule type="cellIs" dxfId="650" priority="354" operator="equal">
      <formula>"N"</formula>
    </cfRule>
    <cfRule type="cellIs" dxfId="649" priority="355" operator="equal">
      <formula>"Y"</formula>
    </cfRule>
  </conditionalFormatting>
  <conditionalFormatting sqref="G184">
    <cfRule type="cellIs" dxfId="648" priority="332" operator="equal">
      <formula>"ad"</formula>
    </cfRule>
    <cfRule type="cellIs" dxfId="647" priority="333" operator="equal">
      <formula>"na"</formula>
    </cfRule>
    <cfRule type="cellIs" dxfId="646" priority="334" operator="equal">
      <formula>"n/a"</formula>
    </cfRule>
    <cfRule type="cellIs" dxfId="645" priority="335" operator="equal">
      <formula>"vf"</formula>
    </cfRule>
    <cfRule type="cellIs" dxfId="644" priority="336" operator="equal">
      <formula>"N"</formula>
    </cfRule>
    <cfRule type="cellIs" dxfId="643" priority="337" operator="equal">
      <formula>"Y"</formula>
    </cfRule>
  </conditionalFormatting>
  <conditionalFormatting sqref="H184">
    <cfRule type="cellIs" dxfId="642" priority="326" operator="equal">
      <formula>"ad"</formula>
    </cfRule>
    <cfRule type="cellIs" dxfId="641" priority="327" operator="equal">
      <formula>"na"</formula>
    </cfRule>
    <cfRule type="cellIs" dxfId="640" priority="328" operator="equal">
      <formula>"n/a"</formula>
    </cfRule>
    <cfRule type="cellIs" dxfId="639" priority="329" operator="equal">
      <formula>"vf"</formula>
    </cfRule>
    <cfRule type="cellIs" dxfId="638" priority="330" operator="equal">
      <formula>"N"</formula>
    </cfRule>
    <cfRule type="cellIs" dxfId="637" priority="331" operator="equal">
      <formula>"Y"</formula>
    </cfRule>
  </conditionalFormatting>
  <conditionalFormatting sqref="G156">
    <cfRule type="cellIs" dxfId="636" priority="308" operator="equal">
      <formula>"ad"</formula>
    </cfRule>
    <cfRule type="cellIs" dxfId="635" priority="309" operator="equal">
      <formula>"na"</formula>
    </cfRule>
    <cfRule type="cellIs" dxfId="634" priority="310" operator="equal">
      <formula>"n/a"</formula>
    </cfRule>
    <cfRule type="cellIs" dxfId="633" priority="311" operator="equal">
      <formula>"vf"</formula>
    </cfRule>
    <cfRule type="cellIs" dxfId="632" priority="312" operator="equal">
      <formula>"N"</formula>
    </cfRule>
    <cfRule type="cellIs" dxfId="631" priority="313" operator="equal">
      <formula>"Y"</formula>
    </cfRule>
  </conditionalFormatting>
  <conditionalFormatting sqref="H156">
    <cfRule type="cellIs" dxfId="630" priority="302" operator="equal">
      <formula>"ad"</formula>
    </cfRule>
    <cfRule type="cellIs" dxfId="629" priority="303" operator="equal">
      <formula>"na"</formula>
    </cfRule>
    <cfRule type="cellIs" dxfId="628" priority="304" operator="equal">
      <formula>"n/a"</formula>
    </cfRule>
    <cfRule type="cellIs" dxfId="627" priority="305" operator="equal">
      <formula>"vf"</formula>
    </cfRule>
    <cfRule type="cellIs" dxfId="626" priority="306" operator="equal">
      <formula>"N"</formula>
    </cfRule>
    <cfRule type="cellIs" dxfId="625" priority="307" operator="equal">
      <formula>"Y"</formula>
    </cfRule>
  </conditionalFormatting>
  <conditionalFormatting sqref="G142">
    <cfRule type="cellIs" dxfId="624" priority="296" operator="equal">
      <formula>"ad"</formula>
    </cfRule>
    <cfRule type="cellIs" dxfId="623" priority="297" operator="equal">
      <formula>"na"</formula>
    </cfRule>
    <cfRule type="cellIs" dxfId="622" priority="298" operator="equal">
      <formula>"n/a"</formula>
    </cfRule>
    <cfRule type="cellIs" dxfId="621" priority="299" operator="equal">
      <formula>"vf"</formula>
    </cfRule>
    <cfRule type="cellIs" dxfId="620" priority="300" operator="equal">
      <formula>"N"</formula>
    </cfRule>
    <cfRule type="cellIs" dxfId="619" priority="301" operator="equal">
      <formula>"Y"</formula>
    </cfRule>
  </conditionalFormatting>
  <conditionalFormatting sqref="H142">
    <cfRule type="cellIs" dxfId="618" priority="290" operator="equal">
      <formula>"ad"</formula>
    </cfRule>
    <cfRule type="cellIs" dxfId="617" priority="291" operator="equal">
      <formula>"na"</formula>
    </cfRule>
    <cfRule type="cellIs" dxfId="616" priority="292" operator="equal">
      <formula>"n/a"</formula>
    </cfRule>
    <cfRule type="cellIs" dxfId="615" priority="293" operator="equal">
      <formula>"vf"</formula>
    </cfRule>
    <cfRule type="cellIs" dxfId="614" priority="294" operator="equal">
      <formula>"N"</formula>
    </cfRule>
    <cfRule type="cellIs" dxfId="613" priority="295" operator="equal">
      <formula>"Y"</formula>
    </cfRule>
  </conditionalFormatting>
  <conditionalFormatting sqref="G125">
    <cfRule type="cellIs" dxfId="612" priority="284" operator="equal">
      <formula>"ad"</formula>
    </cfRule>
    <cfRule type="cellIs" dxfId="611" priority="285" operator="equal">
      <formula>"na"</formula>
    </cfRule>
    <cfRule type="cellIs" dxfId="610" priority="286" operator="equal">
      <formula>"n/a"</formula>
    </cfRule>
    <cfRule type="cellIs" dxfId="609" priority="287" operator="equal">
      <formula>"vf"</formula>
    </cfRule>
    <cfRule type="cellIs" dxfId="608" priority="288" operator="equal">
      <formula>"N"</formula>
    </cfRule>
    <cfRule type="cellIs" dxfId="607" priority="289" operator="equal">
      <formula>"Y"</formula>
    </cfRule>
  </conditionalFormatting>
  <conditionalFormatting sqref="H125">
    <cfRule type="cellIs" dxfId="606" priority="278" operator="equal">
      <formula>"ad"</formula>
    </cfRule>
    <cfRule type="cellIs" dxfId="605" priority="279" operator="equal">
      <formula>"na"</formula>
    </cfRule>
    <cfRule type="cellIs" dxfId="604" priority="280" operator="equal">
      <formula>"n/a"</formula>
    </cfRule>
    <cfRule type="cellIs" dxfId="603" priority="281" operator="equal">
      <formula>"vf"</formula>
    </cfRule>
    <cfRule type="cellIs" dxfId="602" priority="282" operator="equal">
      <formula>"N"</formula>
    </cfRule>
    <cfRule type="cellIs" dxfId="601" priority="283" operator="equal">
      <formula>"Y"</formula>
    </cfRule>
  </conditionalFormatting>
  <conditionalFormatting sqref="G57">
    <cfRule type="cellIs" dxfId="600" priority="260" operator="equal">
      <formula>"ad"</formula>
    </cfRule>
    <cfRule type="cellIs" dxfId="599" priority="261" operator="equal">
      <formula>"na"</formula>
    </cfRule>
    <cfRule type="cellIs" dxfId="598" priority="262" operator="equal">
      <formula>"n/a"</formula>
    </cfRule>
    <cfRule type="cellIs" dxfId="597" priority="263" operator="equal">
      <formula>"vf"</formula>
    </cfRule>
    <cfRule type="cellIs" dxfId="596" priority="264" operator="equal">
      <formula>"N"</formula>
    </cfRule>
    <cfRule type="cellIs" dxfId="595" priority="265" operator="equal">
      <formula>"Y"</formula>
    </cfRule>
  </conditionalFormatting>
  <conditionalFormatting sqref="H57">
    <cfRule type="cellIs" dxfId="594" priority="254" operator="equal">
      <formula>"ad"</formula>
    </cfRule>
    <cfRule type="cellIs" dxfId="593" priority="255" operator="equal">
      <formula>"na"</formula>
    </cfRule>
    <cfRule type="cellIs" dxfId="592" priority="256" operator="equal">
      <formula>"n/a"</formula>
    </cfRule>
    <cfRule type="cellIs" dxfId="591" priority="257" operator="equal">
      <formula>"vf"</formula>
    </cfRule>
    <cfRule type="cellIs" dxfId="590" priority="258" operator="equal">
      <formula>"N"</formula>
    </cfRule>
    <cfRule type="cellIs" dxfId="589" priority="259" operator="equal">
      <formula>"Y"</formula>
    </cfRule>
  </conditionalFormatting>
  <conditionalFormatting sqref="G156:G185 G294:G333 G413 G418:G1048576 G187:G235 G373:G397 G237:G241 G406:G410 G1:G153 G355:G368 G271:G283 G285:G287 G336 G339:G352 G243 G245:G269">
    <cfRule type="cellIs" dxfId="588" priority="235" operator="equal">
      <formula>"bv"</formula>
    </cfRule>
  </conditionalFormatting>
  <conditionalFormatting sqref="G155">
    <cfRule type="cellIs" dxfId="587" priority="229" operator="equal">
      <formula>"ad"</formula>
    </cfRule>
    <cfRule type="cellIs" dxfId="586" priority="230" operator="equal">
      <formula>"na"</formula>
    </cfRule>
    <cfRule type="cellIs" dxfId="585" priority="231" operator="equal">
      <formula>"n/a"</formula>
    </cfRule>
    <cfRule type="cellIs" dxfId="584" priority="232" operator="equal">
      <formula>"vf"</formula>
    </cfRule>
    <cfRule type="cellIs" dxfId="583" priority="233" operator="equal">
      <formula>"N"</formula>
    </cfRule>
    <cfRule type="cellIs" dxfId="582" priority="234" operator="equal">
      <formula>"Y"</formula>
    </cfRule>
  </conditionalFormatting>
  <conditionalFormatting sqref="F155">
    <cfRule type="expression" dxfId="581" priority="227" stopIfTrue="1">
      <formula>F155=E155</formula>
    </cfRule>
    <cfRule type="cellIs" dxfId="580" priority="228" operator="greaterThan">
      <formula>0</formula>
    </cfRule>
  </conditionalFormatting>
  <conditionalFormatting sqref="G155">
    <cfRule type="cellIs" dxfId="579" priority="225" operator="equal">
      <formula>"RI"</formula>
    </cfRule>
    <cfRule type="cellIs" dxfId="578" priority="226" operator="equal">
      <formula>"ri"</formula>
    </cfRule>
  </conditionalFormatting>
  <conditionalFormatting sqref="G154">
    <cfRule type="cellIs" dxfId="577" priority="219" operator="equal">
      <formula>"ad"</formula>
    </cfRule>
    <cfRule type="cellIs" dxfId="576" priority="220" operator="equal">
      <formula>"na"</formula>
    </cfRule>
    <cfRule type="cellIs" dxfId="575" priority="221" operator="equal">
      <formula>"n/a"</formula>
    </cfRule>
    <cfRule type="cellIs" dxfId="574" priority="222" operator="equal">
      <formula>"vf"</formula>
    </cfRule>
    <cfRule type="cellIs" dxfId="573" priority="223" operator="equal">
      <formula>"N"</formula>
    </cfRule>
    <cfRule type="cellIs" dxfId="572" priority="224" operator="equal">
      <formula>"Y"</formula>
    </cfRule>
  </conditionalFormatting>
  <conditionalFormatting sqref="H154">
    <cfRule type="cellIs" dxfId="571" priority="213" operator="equal">
      <formula>"ad"</formula>
    </cfRule>
    <cfRule type="cellIs" dxfId="570" priority="214" operator="equal">
      <formula>"na"</formula>
    </cfRule>
    <cfRule type="cellIs" dxfId="569" priority="215" operator="equal">
      <formula>"n/a"</formula>
    </cfRule>
    <cfRule type="cellIs" dxfId="568" priority="216" operator="equal">
      <formula>"vf"</formula>
    </cfRule>
    <cfRule type="cellIs" dxfId="567" priority="217" operator="equal">
      <formula>"N"</formula>
    </cfRule>
    <cfRule type="cellIs" dxfId="566" priority="218" operator="equal">
      <formula>"Y"</formula>
    </cfRule>
  </conditionalFormatting>
  <conditionalFormatting sqref="G154:G155">
    <cfRule type="cellIs" dxfId="565" priority="212" operator="equal">
      <formula>"bv"</formula>
    </cfRule>
  </conditionalFormatting>
  <conditionalFormatting sqref="G412">
    <cfRule type="cellIs" dxfId="564" priority="206" operator="equal">
      <formula>"ad"</formula>
    </cfRule>
    <cfRule type="cellIs" dxfId="563" priority="207" operator="equal">
      <formula>"na"</formula>
    </cfRule>
    <cfRule type="cellIs" dxfId="562" priority="208" operator="equal">
      <formula>"n/a"</formula>
    </cfRule>
    <cfRule type="cellIs" dxfId="561" priority="209" operator="equal">
      <formula>"vf"</formula>
    </cfRule>
    <cfRule type="cellIs" dxfId="560" priority="210" operator="equal">
      <formula>"N"</formula>
    </cfRule>
    <cfRule type="cellIs" dxfId="559" priority="211" operator="equal">
      <formula>"Y"</formula>
    </cfRule>
  </conditionalFormatting>
  <conditionalFormatting sqref="F412">
    <cfRule type="expression" dxfId="558" priority="204" stopIfTrue="1">
      <formula>F412=E412</formula>
    </cfRule>
    <cfRule type="cellIs" dxfId="557" priority="205" operator="greaterThan">
      <formula>0</formula>
    </cfRule>
  </conditionalFormatting>
  <conditionalFormatting sqref="G412">
    <cfRule type="cellIs" dxfId="556" priority="202" operator="equal">
      <formula>"RI"</formula>
    </cfRule>
    <cfRule type="cellIs" dxfId="555" priority="203" operator="equal">
      <formula>"ri"</formula>
    </cfRule>
  </conditionalFormatting>
  <conditionalFormatting sqref="G411">
    <cfRule type="cellIs" dxfId="554" priority="196" operator="equal">
      <formula>"ad"</formula>
    </cfRule>
    <cfRule type="cellIs" dxfId="553" priority="197" operator="equal">
      <formula>"na"</formula>
    </cfRule>
    <cfRule type="cellIs" dxfId="552" priority="198" operator="equal">
      <formula>"n/a"</formula>
    </cfRule>
    <cfRule type="cellIs" dxfId="551" priority="199" operator="equal">
      <formula>"vf"</formula>
    </cfRule>
    <cfRule type="cellIs" dxfId="550" priority="200" operator="equal">
      <formula>"N"</formula>
    </cfRule>
    <cfRule type="cellIs" dxfId="549" priority="201" operator="equal">
      <formula>"Y"</formula>
    </cfRule>
  </conditionalFormatting>
  <conditionalFormatting sqref="H411">
    <cfRule type="cellIs" dxfId="548" priority="190" operator="equal">
      <formula>"ad"</formula>
    </cfRule>
    <cfRule type="cellIs" dxfId="547" priority="191" operator="equal">
      <formula>"na"</formula>
    </cfRule>
    <cfRule type="cellIs" dxfId="546" priority="192" operator="equal">
      <formula>"n/a"</formula>
    </cfRule>
    <cfRule type="cellIs" dxfId="545" priority="193" operator="equal">
      <formula>"vf"</formula>
    </cfRule>
    <cfRule type="cellIs" dxfId="544" priority="194" operator="equal">
      <formula>"N"</formula>
    </cfRule>
    <cfRule type="cellIs" dxfId="543" priority="195" operator="equal">
      <formula>"Y"</formula>
    </cfRule>
  </conditionalFormatting>
  <conditionalFormatting sqref="G411:G412">
    <cfRule type="cellIs" dxfId="542" priority="189" operator="equal">
      <formula>"bv"</formula>
    </cfRule>
  </conditionalFormatting>
  <conditionalFormatting sqref="G236">
    <cfRule type="cellIs" dxfId="541" priority="183" operator="equal">
      <formula>"ad"</formula>
    </cfRule>
    <cfRule type="cellIs" dxfId="540" priority="184" operator="equal">
      <formula>"na"</formula>
    </cfRule>
    <cfRule type="cellIs" dxfId="539" priority="185" operator="equal">
      <formula>"n/a"</formula>
    </cfRule>
    <cfRule type="cellIs" dxfId="538" priority="186" operator="equal">
      <formula>"vf"</formula>
    </cfRule>
    <cfRule type="cellIs" dxfId="537" priority="187" operator="equal">
      <formula>"N"</formula>
    </cfRule>
    <cfRule type="cellIs" dxfId="536" priority="188" operator="equal">
      <formula>"Y"</formula>
    </cfRule>
  </conditionalFormatting>
  <conditionalFormatting sqref="F236">
    <cfRule type="expression" dxfId="535" priority="181" stopIfTrue="1">
      <formula>F236=E236</formula>
    </cfRule>
    <cfRule type="cellIs" dxfId="534" priority="182" operator="greaterThan">
      <formula>0</formula>
    </cfRule>
  </conditionalFormatting>
  <conditionalFormatting sqref="G236">
    <cfRule type="cellIs" dxfId="533" priority="179" operator="equal">
      <formula>"RI"</formula>
    </cfRule>
    <cfRule type="cellIs" dxfId="532" priority="180" operator="equal">
      <formula>"ri"</formula>
    </cfRule>
  </conditionalFormatting>
  <conditionalFormatting sqref="G236">
    <cfRule type="cellIs" dxfId="531" priority="178" operator="equal">
      <formula>"bv"</formula>
    </cfRule>
  </conditionalFormatting>
  <conditionalFormatting sqref="G288:G290">
    <cfRule type="cellIs" dxfId="530" priority="172" operator="equal">
      <formula>"ad"</formula>
    </cfRule>
    <cfRule type="cellIs" dxfId="529" priority="173" operator="equal">
      <formula>"na"</formula>
    </cfRule>
    <cfRule type="cellIs" dxfId="528" priority="174" operator="equal">
      <formula>"n/a"</formula>
    </cfRule>
    <cfRule type="cellIs" dxfId="527" priority="175" operator="equal">
      <formula>"vf"</formula>
    </cfRule>
    <cfRule type="cellIs" dxfId="526" priority="176" operator="equal">
      <formula>"N"</formula>
    </cfRule>
    <cfRule type="cellIs" dxfId="525" priority="177" operator="equal">
      <formula>"Y"</formula>
    </cfRule>
  </conditionalFormatting>
  <conditionalFormatting sqref="F289:F290">
    <cfRule type="cellIs" dxfId="524" priority="168" stopIfTrue="1" operator="equal">
      <formula>"na"</formula>
    </cfRule>
    <cfRule type="cellIs" dxfId="523" priority="169" stopIfTrue="1" operator="equal">
      <formula>"n/a"</formula>
    </cfRule>
    <cfRule type="expression" dxfId="522" priority="170" stopIfTrue="1">
      <formula>F289=E289</formula>
    </cfRule>
    <cfRule type="cellIs" dxfId="521" priority="171" operator="greaterThan">
      <formula>0</formula>
    </cfRule>
  </conditionalFormatting>
  <conditionalFormatting sqref="G289:G290">
    <cfRule type="cellIs" dxfId="520" priority="166" operator="equal">
      <formula>"RI"</formula>
    </cfRule>
    <cfRule type="cellIs" dxfId="519" priority="167" operator="equal">
      <formula>"ri"</formula>
    </cfRule>
  </conditionalFormatting>
  <conditionalFormatting sqref="G288:G290">
    <cfRule type="cellIs" dxfId="518" priority="165" operator="equal">
      <formula>"bv"</formula>
    </cfRule>
  </conditionalFormatting>
  <conditionalFormatting sqref="G291:G293">
    <cfRule type="cellIs" dxfId="517" priority="159" operator="equal">
      <formula>"ad"</formula>
    </cfRule>
    <cfRule type="cellIs" dxfId="516" priority="160" operator="equal">
      <formula>"na"</formula>
    </cfRule>
    <cfRule type="cellIs" dxfId="515" priority="161" operator="equal">
      <formula>"n/a"</formula>
    </cfRule>
    <cfRule type="cellIs" dxfId="514" priority="162" operator="equal">
      <formula>"vf"</formula>
    </cfRule>
    <cfRule type="cellIs" dxfId="513" priority="163" operator="equal">
      <formula>"N"</formula>
    </cfRule>
    <cfRule type="cellIs" dxfId="512" priority="164" operator="equal">
      <formula>"Y"</formula>
    </cfRule>
  </conditionalFormatting>
  <conditionalFormatting sqref="F292:F293">
    <cfRule type="cellIs" dxfId="511" priority="155" stopIfTrue="1" operator="equal">
      <formula>"na"</formula>
    </cfRule>
    <cfRule type="cellIs" dxfId="510" priority="156" stopIfTrue="1" operator="equal">
      <formula>"n/a"</formula>
    </cfRule>
    <cfRule type="expression" dxfId="509" priority="157" stopIfTrue="1">
      <formula>F292=E292</formula>
    </cfRule>
    <cfRule type="cellIs" dxfId="508" priority="158" operator="greaterThan">
      <formula>0</formula>
    </cfRule>
  </conditionalFormatting>
  <conditionalFormatting sqref="G292:G293">
    <cfRule type="cellIs" dxfId="507" priority="153" operator="equal">
      <formula>"RI"</formula>
    </cfRule>
    <cfRule type="cellIs" dxfId="506" priority="154" operator="equal">
      <formula>"ri"</formula>
    </cfRule>
  </conditionalFormatting>
  <conditionalFormatting sqref="G291:G293">
    <cfRule type="cellIs" dxfId="505" priority="152" operator="equal">
      <formula>"bv"</formula>
    </cfRule>
  </conditionalFormatting>
  <conditionalFormatting sqref="G399">
    <cfRule type="cellIs" dxfId="504" priority="128" operator="equal">
      <formula>"ad"</formula>
    </cfRule>
    <cfRule type="cellIs" dxfId="503" priority="129" operator="equal">
      <formula>"na"</formula>
    </cfRule>
    <cfRule type="cellIs" dxfId="502" priority="130" operator="equal">
      <formula>"n/a"</formula>
    </cfRule>
    <cfRule type="cellIs" dxfId="501" priority="131" operator="equal">
      <formula>"vf"</formula>
    </cfRule>
    <cfRule type="cellIs" dxfId="500" priority="132" operator="equal">
      <formula>"N"</formula>
    </cfRule>
    <cfRule type="cellIs" dxfId="499" priority="133" operator="equal">
      <formula>"Y"</formula>
    </cfRule>
  </conditionalFormatting>
  <conditionalFormatting sqref="F399:F405">
    <cfRule type="expression" dxfId="498" priority="126" stopIfTrue="1">
      <formula>F399=E399</formula>
    </cfRule>
    <cfRule type="cellIs" dxfId="497" priority="127" operator="greaterThan">
      <formula>0</formula>
    </cfRule>
  </conditionalFormatting>
  <conditionalFormatting sqref="G399">
    <cfRule type="cellIs" dxfId="496" priority="124" operator="equal">
      <formula>"RI"</formula>
    </cfRule>
    <cfRule type="cellIs" dxfId="495" priority="125" operator="equal">
      <formula>"ri"</formula>
    </cfRule>
  </conditionalFormatting>
  <conditionalFormatting sqref="G399">
    <cfRule type="cellIs" dxfId="494" priority="117" operator="equal">
      <formula>"bv"</formula>
    </cfRule>
  </conditionalFormatting>
  <conditionalFormatting sqref="G414:G417">
    <cfRule type="cellIs" dxfId="493" priority="98" operator="equal">
      <formula>"RI"</formula>
    </cfRule>
    <cfRule type="cellIs" dxfId="492" priority="99" operator="equal">
      <formula>"ri"</formula>
    </cfRule>
  </conditionalFormatting>
  <conditionalFormatting sqref="G414:G417">
    <cfRule type="cellIs" dxfId="491" priority="97" operator="equal">
      <formula>"bv"</formula>
    </cfRule>
  </conditionalFormatting>
  <conditionalFormatting sqref="G414:G417">
    <cfRule type="cellIs" dxfId="490" priority="102" operator="equal">
      <formula>"ad"</formula>
    </cfRule>
    <cfRule type="cellIs" dxfId="489" priority="103" operator="equal">
      <formula>"na"</formula>
    </cfRule>
    <cfRule type="cellIs" dxfId="488" priority="104" operator="equal">
      <formula>"n/a"</formula>
    </cfRule>
    <cfRule type="cellIs" dxfId="487" priority="105" operator="equal">
      <formula>"vf"</formula>
    </cfRule>
    <cfRule type="cellIs" dxfId="486" priority="106" operator="equal">
      <formula>"N"</formula>
    </cfRule>
    <cfRule type="cellIs" dxfId="485" priority="107" operator="equal">
      <formula>"Y"</formula>
    </cfRule>
  </conditionalFormatting>
  <conditionalFormatting sqref="F414:F417">
    <cfRule type="expression" dxfId="484" priority="100" stopIfTrue="1">
      <formula>F414=E414</formula>
    </cfRule>
    <cfRule type="cellIs" dxfId="483" priority="101" operator="greaterThan">
      <formula>0</formula>
    </cfRule>
  </conditionalFormatting>
  <conditionalFormatting sqref="G186">
    <cfRule type="cellIs" dxfId="482" priority="91" operator="equal">
      <formula>"ad"</formula>
    </cfRule>
    <cfRule type="cellIs" dxfId="481" priority="92" operator="equal">
      <formula>"na"</formula>
    </cfRule>
    <cfRule type="cellIs" dxfId="480" priority="93" operator="equal">
      <formula>"n/a"</formula>
    </cfRule>
    <cfRule type="cellIs" dxfId="479" priority="94" operator="equal">
      <formula>"vf"</formula>
    </cfRule>
    <cfRule type="cellIs" dxfId="478" priority="95" operator="equal">
      <formula>"N"</formula>
    </cfRule>
    <cfRule type="cellIs" dxfId="477" priority="96" operator="equal">
      <formula>"Y"</formula>
    </cfRule>
  </conditionalFormatting>
  <conditionalFormatting sqref="F186">
    <cfRule type="expression" dxfId="476" priority="89" stopIfTrue="1">
      <formula>F186=E186</formula>
    </cfRule>
    <cfRule type="cellIs" dxfId="475" priority="90" operator="greaterThan">
      <formula>0</formula>
    </cfRule>
  </conditionalFormatting>
  <conditionalFormatting sqref="G186">
    <cfRule type="cellIs" dxfId="474" priority="87" operator="equal">
      <formula>"RI"</formula>
    </cfRule>
    <cfRule type="cellIs" dxfId="473" priority="88" operator="equal">
      <formula>"ri"</formula>
    </cfRule>
  </conditionalFormatting>
  <conditionalFormatting sqref="G186">
    <cfRule type="cellIs" dxfId="472" priority="86" operator="equal">
      <formula>"bv"</formula>
    </cfRule>
  </conditionalFormatting>
  <conditionalFormatting sqref="G370">
    <cfRule type="cellIs" dxfId="471" priority="80" operator="equal">
      <formula>"ad"</formula>
    </cfRule>
    <cfRule type="cellIs" dxfId="470" priority="81" operator="equal">
      <formula>"na"</formula>
    </cfRule>
    <cfRule type="cellIs" dxfId="469" priority="82" operator="equal">
      <formula>"n/a"</formula>
    </cfRule>
    <cfRule type="cellIs" dxfId="468" priority="83" operator="equal">
      <formula>"vf"</formula>
    </cfRule>
    <cfRule type="cellIs" dxfId="467" priority="84" operator="equal">
      <formula>"N"</formula>
    </cfRule>
    <cfRule type="cellIs" dxfId="466" priority="85" operator="equal">
      <formula>"Y"</formula>
    </cfRule>
  </conditionalFormatting>
  <conditionalFormatting sqref="G370">
    <cfRule type="cellIs" dxfId="465" priority="73" operator="equal">
      <formula>"bv"</formula>
    </cfRule>
  </conditionalFormatting>
  <conditionalFormatting sqref="G369">
    <cfRule type="cellIs" dxfId="464" priority="67" operator="equal">
      <formula>"ad"</formula>
    </cfRule>
    <cfRule type="cellIs" dxfId="463" priority="68" operator="equal">
      <formula>"na"</formula>
    </cfRule>
    <cfRule type="cellIs" dxfId="462" priority="69" operator="equal">
      <formula>"n/a"</formula>
    </cfRule>
    <cfRule type="cellIs" dxfId="461" priority="70" operator="equal">
      <formula>"vf"</formula>
    </cfRule>
    <cfRule type="cellIs" dxfId="460" priority="71" operator="equal">
      <formula>"N"</formula>
    </cfRule>
    <cfRule type="cellIs" dxfId="459" priority="72" operator="equal">
      <formula>"Y"</formula>
    </cfRule>
  </conditionalFormatting>
  <conditionalFormatting sqref="G369">
    <cfRule type="cellIs" dxfId="458" priority="66" operator="equal">
      <formula>"bv"</formula>
    </cfRule>
  </conditionalFormatting>
  <conditionalFormatting sqref="G371:G372">
    <cfRule type="cellIs" dxfId="457" priority="60" operator="equal">
      <formula>"ad"</formula>
    </cfRule>
    <cfRule type="cellIs" dxfId="456" priority="61" operator="equal">
      <formula>"na"</formula>
    </cfRule>
    <cfRule type="cellIs" dxfId="455" priority="62" operator="equal">
      <formula>"n/a"</formula>
    </cfRule>
    <cfRule type="cellIs" dxfId="454" priority="63" operator="equal">
      <formula>"vf"</formula>
    </cfRule>
    <cfRule type="cellIs" dxfId="453" priority="64" operator="equal">
      <formula>"N"</formula>
    </cfRule>
    <cfRule type="cellIs" dxfId="452" priority="65" operator="equal">
      <formula>"Y"</formula>
    </cfRule>
  </conditionalFormatting>
  <conditionalFormatting sqref="F371:F372">
    <cfRule type="expression" dxfId="451" priority="58" stopIfTrue="1">
      <formula>F371=E371</formula>
    </cfRule>
    <cfRule type="cellIs" dxfId="450" priority="59" operator="greaterThan">
      <formula>0</formula>
    </cfRule>
  </conditionalFormatting>
  <conditionalFormatting sqref="G371:G372">
    <cfRule type="cellIs" dxfId="449" priority="56" operator="equal">
      <formula>"RI"</formula>
    </cfRule>
    <cfRule type="cellIs" dxfId="448" priority="57" operator="equal">
      <formula>"ri"</formula>
    </cfRule>
  </conditionalFormatting>
  <conditionalFormatting sqref="G371:G372">
    <cfRule type="cellIs" dxfId="447" priority="55" operator="equal">
      <formula>"bv"</formula>
    </cfRule>
  </conditionalFormatting>
  <conditionalFormatting sqref="G353:G354">
    <cfRule type="cellIs" dxfId="446" priority="42" operator="equal">
      <formula>"ad"</formula>
    </cfRule>
    <cfRule type="cellIs" dxfId="445" priority="43" operator="equal">
      <formula>"na"</formula>
    </cfRule>
    <cfRule type="cellIs" dxfId="444" priority="44" operator="equal">
      <formula>"n/a"</formula>
    </cfRule>
    <cfRule type="cellIs" dxfId="443" priority="45" operator="equal">
      <formula>"vf"</formula>
    </cfRule>
    <cfRule type="cellIs" dxfId="442" priority="46" operator="equal">
      <formula>"N"</formula>
    </cfRule>
    <cfRule type="cellIs" dxfId="441" priority="47" operator="equal">
      <formula>"Y"</formula>
    </cfRule>
  </conditionalFormatting>
  <conditionalFormatting sqref="G353:G354">
    <cfRule type="cellIs" dxfId="440" priority="41" operator="equal">
      <formula>"bv"</formula>
    </cfRule>
  </conditionalFormatting>
  <conditionalFormatting sqref="G398">
    <cfRule type="cellIs" dxfId="439" priority="35" operator="equal">
      <formula>"ad"</formula>
    </cfRule>
    <cfRule type="cellIs" dxfId="438" priority="36" operator="equal">
      <formula>"na"</formula>
    </cfRule>
    <cfRule type="cellIs" dxfId="437" priority="37" operator="equal">
      <formula>"n/a"</formula>
    </cfRule>
    <cfRule type="cellIs" dxfId="436" priority="38" operator="equal">
      <formula>"vf"</formula>
    </cfRule>
    <cfRule type="cellIs" dxfId="435" priority="39" operator="equal">
      <formula>"N"</formula>
    </cfRule>
    <cfRule type="cellIs" dxfId="434" priority="40" operator="equal">
      <formula>"Y"</formula>
    </cfRule>
  </conditionalFormatting>
  <conditionalFormatting sqref="G398">
    <cfRule type="cellIs" dxfId="433" priority="34" operator="equal">
      <formula>"bv"</formula>
    </cfRule>
  </conditionalFormatting>
  <conditionalFormatting sqref="G270">
    <cfRule type="cellIs" dxfId="432" priority="28" operator="equal">
      <formula>"ad"</formula>
    </cfRule>
    <cfRule type="cellIs" dxfId="431" priority="29" operator="equal">
      <formula>"na"</formula>
    </cfRule>
    <cfRule type="cellIs" dxfId="430" priority="30" operator="equal">
      <formula>"n/a"</formula>
    </cfRule>
    <cfRule type="cellIs" dxfId="429" priority="31" operator="equal">
      <formula>"vf"</formula>
    </cfRule>
    <cfRule type="cellIs" dxfId="428" priority="32" operator="equal">
      <formula>"N"</formula>
    </cfRule>
    <cfRule type="cellIs" dxfId="427" priority="33" operator="equal">
      <formula>"Y"</formula>
    </cfRule>
  </conditionalFormatting>
  <conditionalFormatting sqref="F270">
    <cfRule type="cellIs" dxfId="426" priority="26" stopIfTrue="1" operator="between">
      <formula>3</formula>
      <formula>4</formula>
    </cfRule>
    <cfRule type="cellIs" dxfId="425" priority="27" operator="greaterThan">
      <formula>0</formula>
    </cfRule>
  </conditionalFormatting>
  <conditionalFormatting sqref="G270">
    <cfRule type="cellIs" dxfId="424" priority="24" operator="equal">
      <formula>"RI"</formula>
    </cfRule>
    <cfRule type="cellIs" dxfId="423" priority="25" operator="equal">
      <formula>"ri"</formula>
    </cfRule>
  </conditionalFormatting>
  <conditionalFormatting sqref="G270">
    <cfRule type="cellIs" dxfId="422" priority="23" operator="equal">
      <formula>"bv"</formula>
    </cfRule>
  </conditionalFormatting>
  <conditionalFormatting sqref="G284">
    <cfRule type="cellIs" dxfId="421" priority="17" operator="equal">
      <formula>"ad"</formula>
    </cfRule>
    <cfRule type="cellIs" dxfId="420" priority="18" operator="equal">
      <formula>"na"</formula>
    </cfRule>
    <cfRule type="cellIs" dxfId="419" priority="19" operator="equal">
      <formula>"n/a"</formula>
    </cfRule>
    <cfRule type="cellIs" dxfId="418" priority="20" operator="equal">
      <formula>"vf"</formula>
    </cfRule>
    <cfRule type="cellIs" dxfId="417" priority="21" operator="equal">
      <formula>"N"</formula>
    </cfRule>
    <cfRule type="cellIs" dxfId="416" priority="22" operator="equal">
      <formula>"Y"</formula>
    </cfRule>
  </conditionalFormatting>
  <conditionalFormatting sqref="F284">
    <cfRule type="cellIs" dxfId="415" priority="15" stopIfTrue="1" operator="between">
      <formula>3</formula>
      <formula>4</formula>
    </cfRule>
    <cfRule type="cellIs" dxfId="414" priority="16" operator="greaterThan">
      <formula>0</formula>
    </cfRule>
  </conditionalFormatting>
  <conditionalFormatting sqref="G284">
    <cfRule type="cellIs" dxfId="413" priority="13" operator="equal">
      <formula>"RI"</formula>
    </cfRule>
    <cfRule type="cellIs" dxfId="412" priority="14" operator="equal">
      <formula>"ri"</formula>
    </cfRule>
  </conditionalFormatting>
  <conditionalFormatting sqref="G284">
    <cfRule type="cellIs" dxfId="411" priority="12" operator="equal">
      <formula>"bv"</formula>
    </cfRule>
  </conditionalFormatting>
  <dataValidations disablePrompts="1" count="1">
    <dataValidation type="list" allowBlank="1" showInputMessage="1" showErrorMessage="1" sqref="J6:J10 J41:J42 J80:J86 J56:J77 J13:J21 J44:J50 J24:J27 J29:J36 J92:J483">
      <formula1>$L$2:$L$9</formula1>
    </dataValidation>
  </dataValidations>
  <pageMargins left="0.7" right="0.7" top="0.75" bottom="0.75" header="0.3" footer="0.3"/>
  <pageSetup scale="63" fitToHeight="0" orientation="landscape" r:id="rId4"/>
  <headerFooter scaleWithDoc="0" alignWithMargins="0">
    <oddHeader>&amp;C&amp;"+,Regular"&amp;14EarthCraft House Worksheet</oddHeader>
    <oddFooter>&amp;L&amp;"-,Regular"&amp;9v.15&amp;C&amp;"-,Regular"&amp;9EarthCraft House &amp;R&amp;"-,Regular"&amp;9&amp;P of &amp;N</oddFooter>
  </headerFooter>
  <rowBreaks count="13" manualBreakCount="13">
    <brk id="37" max="16383" man="1"/>
    <brk id="77" max="16383" man="1"/>
    <brk id="112" max="16383" man="1"/>
    <brk id="146" max="16383" man="1"/>
    <brk id="186" max="16383" man="1"/>
    <brk id="228" max="16383" man="1"/>
    <brk id="266" max="16383" man="1"/>
    <brk id="300" max="16383" man="1"/>
    <brk id="328" max="16383" man="1"/>
    <brk id="363" max="16383" man="1"/>
    <brk id="394" max="16383" man="1"/>
    <brk id="433" max="16383" man="1"/>
    <brk id="463" max="16383" man="1"/>
  </rowBreaks>
  <colBreaks count="2" manualBreakCount="2">
    <brk id="9" max="1048575" man="1"/>
    <brk id="10"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7" tint="-0.499984740745262"/>
    <pageSetUpPr fitToPage="1"/>
  </sheetPr>
  <dimension ref="A1:IC92"/>
  <sheetViews>
    <sheetView showGridLines="0" topLeftCell="A30" zoomScale="110" zoomScaleNormal="110" zoomScaleSheetLayoutView="85" workbookViewId="0"/>
  </sheetViews>
  <sheetFormatPr defaultRowHeight="15" x14ac:dyDescent="0.25"/>
  <cols>
    <col min="1" max="1" width="5.7109375" style="440" customWidth="1"/>
    <col min="2" max="2" width="11.42578125" customWidth="1"/>
    <col min="3" max="3" width="4.42578125" customWidth="1"/>
    <col min="4" max="4" width="61.28515625" customWidth="1"/>
    <col min="5" max="5" width="5.7109375" style="730" customWidth="1"/>
    <col min="6" max="6" width="7.42578125" style="440" bestFit="1" customWidth="1"/>
    <col min="7" max="7" width="5.7109375" style="440" customWidth="1"/>
    <col min="8" max="8" width="31.7109375" customWidth="1"/>
  </cols>
  <sheetData>
    <row r="1" spans="1:8" s="440" customFormat="1" ht="15" customHeight="1" thickBot="1" x14ac:dyDescent="0.3">
      <c r="E1" s="730"/>
    </row>
    <row r="2" spans="1:8" s="440" customFormat="1" ht="18" customHeight="1" thickBot="1" x14ac:dyDescent="0.3">
      <c r="E2" s="743" t="s">
        <v>0</v>
      </c>
      <c r="F2" s="709" t="s">
        <v>1</v>
      </c>
      <c r="G2" s="709" t="s">
        <v>303</v>
      </c>
      <c r="H2" s="710" t="s">
        <v>454</v>
      </c>
    </row>
    <row r="3" spans="1:8" ht="26.45" customHeight="1" thickBot="1" x14ac:dyDescent="0.3">
      <c r="B3" s="704" t="s">
        <v>585</v>
      </c>
      <c r="C3" s="705"/>
      <c r="D3" s="706"/>
      <c r="E3" s="731"/>
      <c r="F3" s="707"/>
      <c r="G3" s="707"/>
      <c r="H3" s="708"/>
    </row>
    <row r="4" spans="1:8" s="502" customFormat="1" ht="26.45" customHeight="1" x14ac:dyDescent="0.25">
      <c r="B4" s="741" t="s">
        <v>45</v>
      </c>
      <c r="C4" s="689"/>
      <c r="D4" s="690"/>
      <c r="E4" s="691"/>
      <c r="F4" s="691"/>
      <c r="G4" s="691"/>
      <c r="H4" s="692"/>
    </row>
    <row r="5" spans="1:8" s="153" customFormat="1" ht="14.1" customHeight="1" x14ac:dyDescent="0.25">
      <c r="A5" s="444"/>
      <c r="B5" s="654" t="s">
        <v>686</v>
      </c>
      <c r="C5" s="371" t="s">
        <v>570</v>
      </c>
      <c r="D5" s="370"/>
      <c r="E5" s="339">
        <v>5</v>
      </c>
      <c r="F5" s="485"/>
      <c r="G5" s="488"/>
      <c r="H5" s="655"/>
    </row>
    <row r="6" spans="1:8" s="444" customFormat="1" ht="20.100000000000001" customHeight="1" x14ac:dyDescent="0.25">
      <c r="B6" s="648"/>
      <c r="C6" s="570"/>
      <c r="E6" s="649"/>
      <c r="F6" s="649"/>
      <c r="G6" s="649"/>
      <c r="H6" s="650"/>
    </row>
    <row r="7" spans="1:8" s="445" customFormat="1" ht="26.45" customHeight="1" x14ac:dyDescent="0.25">
      <c r="B7" s="788" t="s">
        <v>46</v>
      </c>
      <c r="C7" s="693"/>
      <c r="D7" s="693"/>
      <c r="E7" s="732"/>
      <c r="F7" s="724"/>
      <c r="G7" s="724"/>
      <c r="H7" s="695"/>
    </row>
    <row r="8" spans="1:8" s="153" customFormat="1" ht="14.1" customHeight="1" x14ac:dyDescent="0.25">
      <c r="A8" s="444"/>
      <c r="B8" s="654" t="s">
        <v>687</v>
      </c>
      <c r="C8" s="371" t="s">
        <v>572</v>
      </c>
      <c r="D8" s="560"/>
      <c r="E8" s="390">
        <v>2</v>
      </c>
      <c r="F8" s="485"/>
      <c r="G8" s="488"/>
      <c r="H8" s="656"/>
    </row>
    <row r="9" spans="1:8" s="153" customFormat="1" ht="14.1" customHeight="1" x14ac:dyDescent="0.25">
      <c r="A9" s="444"/>
      <c r="B9" s="657" t="s">
        <v>688</v>
      </c>
      <c r="C9" s="1000" t="s">
        <v>573</v>
      </c>
      <c r="D9" s="1000"/>
      <c r="E9" s="339">
        <v>4</v>
      </c>
      <c r="F9" s="485"/>
      <c r="G9" s="488"/>
      <c r="H9" s="656"/>
    </row>
    <row r="10" spans="1:8" s="445" customFormat="1" ht="20.100000000000001" customHeight="1" x14ac:dyDescent="0.25">
      <c r="B10" s="658"/>
      <c r="C10" s="407"/>
      <c r="D10" s="407"/>
      <c r="E10" s="733"/>
      <c r="F10" s="75"/>
      <c r="G10" s="75"/>
      <c r="H10" s="407"/>
    </row>
    <row r="11" spans="1:8" s="97" customFormat="1" ht="26.45" customHeight="1" x14ac:dyDescent="0.25">
      <c r="A11" s="445"/>
      <c r="B11" s="788" t="s">
        <v>52</v>
      </c>
      <c r="C11" s="693"/>
      <c r="D11" s="693"/>
      <c r="E11" s="734"/>
      <c r="F11" s="694"/>
      <c r="G11" s="694"/>
      <c r="H11" s="696"/>
    </row>
    <row r="12" spans="1:8" s="97" customFormat="1" ht="14.1" customHeight="1" x14ac:dyDescent="0.25">
      <c r="A12" s="445"/>
      <c r="B12" s="659" t="s">
        <v>689</v>
      </c>
      <c r="C12" s="604" t="s">
        <v>574</v>
      </c>
      <c r="D12" s="406"/>
      <c r="E12" s="735">
        <v>5</v>
      </c>
      <c r="F12" s="485"/>
      <c r="G12" s="488"/>
      <c r="H12" s="667"/>
    </row>
    <row r="13" spans="1:8" ht="14.1" customHeight="1" x14ac:dyDescent="0.25">
      <c r="B13" s="218" t="s">
        <v>690</v>
      </c>
      <c r="C13" s="1" t="s">
        <v>131</v>
      </c>
      <c r="D13" s="444"/>
      <c r="E13" s="889" t="s">
        <v>37</v>
      </c>
      <c r="F13" s="890"/>
      <c r="G13" s="891"/>
      <c r="H13" s="538"/>
    </row>
    <row r="14" spans="1:8" ht="14.1" customHeight="1" x14ac:dyDescent="0.25">
      <c r="B14" s="218"/>
      <c r="C14" s="340" t="s">
        <v>24</v>
      </c>
      <c r="D14" s="444" t="s">
        <v>238</v>
      </c>
      <c r="E14" s="335">
        <v>3</v>
      </c>
      <c r="F14" s="942"/>
      <c r="G14" s="977"/>
      <c r="H14" s="995"/>
    </row>
    <row r="15" spans="1:8" ht="14.1" customHeight="1" x14ac:dyDescent="0.25">
      <c r="B15" s="218"/>
      <c r="C15" s="340" t="s">
        <v>25</v>
      </c>
      <c r="D15" s="1" t="s">
        <v>239</v>
      </c>
      <c r="E15" s="335">
        <v>2</v>
      </c>
      <c r="F15" s="998"/>
      <c r="G15" s="978"/>
      <c r="H15" s="997"/>
    </row>
    <row r="16" spans="1:8" ht="14.1" customHeight="1" x14ac:dyDescent="0.25">
      <c r="B16" s="219"/>
      <c r="C16" s="340" t="s">
        <v>819</v>
      </c>
      <c r="D16" s="1" t="s">
        <v>240</v>
      </c>
      <c r="E16" s="335">
        <v>1</v>
      </c>
      <c r="F16" s="943"/>
      <c r="G16" s="979"/>
      <c r="H16" s="996"/>
    </row>
    <row r="17" spans="1:8" ht="14.1" customHeight="1" x14ac:dyDescent="0.25">
      <c r="B17" s="219" t="s">
        <v>691</v>
      </c>
      <c r="C17" s="888" t="s">
        <v>226</v>
      </c>
      <c r="D17" s="888"/>
      <c r="E17" s="335">
        <v>2</v>
      </c>
      <c r="F17" s="485"/>
      <c r="G17" s="488"/>
      <c r="H17" s="663"/>
    </row>
    <row r="18" spans="1:8" ht="14.1" customHeight="1" x14ac:dyDescent="0.25">
      <c r="B18" s="219" t="s">
        <v>692</v>
      </c>
      <c r="C18" s="888" t="s">
        <v>343</v>
      </c>
      <c r="D18" s="888"/>
      <c r="E18" s="335">
        <v>2</v>
      </c>
      <c r="F18" s="485"/>
      <c r="G18" s="488"/>
      <c r="H18" s="663"/>
    </row>
    <row r="19" spans="1:8" s="97" customFormat="1" ht="14.1" customHeight="1" x14ac:dyDescent="0.25">
      <c r="A19" s="445"/>
      <c r="B19" s="454" t="s">
        <v>693</v>
      </c>
      <c r="C19" s="901" t="s">
        <v>278</v>
      </c>
      <c r="D19" s="901"/>
      <c r="E19" s="335">
        <v>2</v>
      </c>
      <c r="F19" s="485"/>
      <c r="G19" s="488"/>
      <c r="H19" s="664"/>
    </row>
    <row r="20" spans="1:8" s="97" customFormat="1" ht="14.1" customHeight="1" x14ac:dyDescent="0.2">
      <c r="A20" s="445"/>
      <c r="B20" s="336" t="s">
        <v>694</v>
      </c>
      <c r="C20" s="559" t="s">
        <v>874</v>
      </c>
      <c r="D20" s="44"/>
      <c r="E20" s="889" t="s">
        <v>38</v>
      </c>
      <c r="F20" s="890"/>
      <c r="G20" s="891"/>
      <c r="H20" s="538"/>
    </row>
    <row r="21" spans="1:8" s="12" customFormat="1" ht="14.1" customHeight="1" x14ac:dyDescent="0.25">
      <c r="A21" s="447"/>
      <c r="B21" s="660"/>
      <c r="C21" s="340">
        <v>1</v>
      </c>
      <c r="D21" s="588" t="s">
        <v>279</v>
      </c>
      <c r="E21" s="339">
        <v>2</v>
      </c>
      <c r="F21" s="485"/>
      <c r="G21" s="488"/>
      <c r="H21" s="666"/>
    </row>
    <row r="22" spans="1:8" s="12" customFormat="1" ht="14.1" customHeight="1" x14ac:dyDescent="0.25">
      <c r="A22" s="447"/>
      <c r="B22" s="660"/>
      <c r="C22" s="340">
        <v>2</v>
      </c>
      <c r="D22" s="588" t="s">
        <v>118</v>
      </c>
      <c r="E22" s="339">
        <v>3</v>
      </c>
      <c r="F22" s="485"/>
      <c r="G22" s="488"/>
      <c r="H22" s="666"/>
    </row>
    <row r="23" spans="1:8" ht="14.1" customHeight="1" x14ac:dyDescent="0.25">
      <c r="B23" s="661"/>
      <c r="C23" s="662">
        <v>3</v>
      </c>
      <c r="D23" s="571" t="s">
        <v>545</v>
      </c>
      <c r="E23" s="339">
        <v>2</v>
      </c>
      <c r="F23" s="485"/>
      <c r="G23" s="488"/>
      <c r="H23" s="665"/>
    </row>
    <row r="24" spans="1:8" s="440" customFormat="1" ht="20.100000000000001" customHeight="1" x14ac:dyDescent="0.25">
      <c r="B24" s="651"/>
      <c r="C24" s="340"/>
      <c r="D24" s="588"/>
      <c r="E24" s="649"/>
      <c r="F24" s="649"/>
      <c r="G24" s="649"/>
    </row>
    <row r="25" spans="1:8" ht="26.45" customHeight="1" x14ac:dyDescent="0.25">
      <c r="B25" s="723" t="s">
        <v>123</v>
      </c>
      <c r="C25" s="700"/>
      <c r="D25" s="700"/>
      <c r="E25" s="701"/>
      <c r="F25" s="701"/>
      <c r="G25" s="701"/>
      <c r="H25" s="702"/>
    </row>
    <row r="26" spans="1:8" s="153" customFormat="1" ht="14.1" customHeight="1" x14ac:dyDescent="0.25">
      <c r="A26" s="444"/>
      <c r="B26" s="379" t="s">
        <v>787</v>
      </c>
      <c r="C26" s="888" t="s">
        <v>185</v>
      </c>
      <c r="D26" s="888"/>
      <c r="E26" s="335">
        <v>1</v>
      </c>
      <c r="F26" s="485"/>
      <c r="G26" s="488"/>
      <c r="H26" s="666"/>
    </row>
    <row r="27" spans="1:8" s="153" customFormat="1" ht="14.1" customHeight="1" x14ac:dyDescent="0.2">
      <c r="A27" s="444"/>
      <c r="B27" s="379" t="s">
        <v>788</v>
      </c>
      <c r="C27" s="559" t="s">
        <v>217</v>
      </c>
      <c r="D27" s="80"/>
      <c r="E27" s="889" t="s">
        <v>38</v>
      </c>
      <c r="F27" s="890"/>
      <c r="G27" s="891"/>
      <c r="H27" s="538"/>
    </row>
    <row r="28" spans="1:8" s="153" customFormat="1" ht="14.1" customHeight="1" x14ac:dyDescent="0.25">
      <c r="A28" s="444"/>
      <c r="B28" s="457"/>
      <c r="C28" s="442">
        <v>1</v>
      </c>
      <c r="D28" s="444" t="s">
        <v>218</v>
      </c>
      <c r="E28" s="335">
        <v>1</v>
      </c>
      <c r="F28" s="485"/>
      <c r="G28" s="488"/>
      <c r="H28" s="665"/>
    </row>
    <row r="29" spans="1:8" s="153" customFormat="1" ht="14.1" customHeight="1" x14ac:dyDescent="0.25">
      <c r="A29" s="444"/>
      <c r="B29" s="458"/>
      <c r="C29" s="443">
        <v>2</v>
      </c>
      <c r="D29" s="94" t="s">
        <v>219</v>
      </c>
      <c r="E29" s="335">
        <v>2</v>
      </c>
      <c r="F29" s="485"/>
      <c r="G29" s="488"/>
      <c r="H29" s="666"/>
    </row>
    <row r="30" spans="1:8" s="153" customFormat="1" ht="14.1" customHeight="1" x14ac:dyDescent="0.25">
      <c r="A30" s="444"/>
      <c r="B30" s="467" t="s">
        <v>789</v>
      </c>
      <c r="C30" s="558" t="s">
        <v>186</v>
      </c>
      <c r="D30" s="95"/>
      <c r="E30" s="335">
        <v>1</v>
      </c>
      <c r="F30" s="485"/>
      <c r="G30" s="488"/>
      <c r="H30" s="666"/>
    </row>
    <row r="31" spans="1:8" s="153" customFormat="1" ht="14.1" customHeight="1" x14ac:dyDescent="0.2">
      <c r="A31" s="444"/>
      <c r="B31" s="379" t="s">
        <v>790</v>
      </c>
      <c r="C31" s="559" t="s">
        <v>875</v>
      </c>
      <c r="D31" s="80"/>
      <c r="E31" s="889" t="s">
        <v>38</v>
      </c>
      <c r="F31" s="890"/>
      <c r="G31" s="891"/>
      <c r="H31" s="538"/>
    </row>
    <row r="32" spans="1:8" s="97" customFormat="1" ht="14.1" customHeight="1" x14ac:dyDescent="0.25">
      <c r="A32" s="445"/>
      <c r="B32" s="21"/>
      <c r="C32" s="442">
        <v>1</v>
      </c>
      <c r="D32" s="6" t="s">
        <v>183</v>
      </c>
      <c r="E32" s="335">
        <v>1</v>
      </c>
      <c r="F32" s="485"/>
      <c r="G32" s="488"/>
      <c r="H32" s="666"/>
    </row>
    <row r="33" spans="1:8" s="97" customFormat="1" ht="14.1" customHeight="1" x14ac:dyDescent="0.25">
      <c r="A33" s="445"/>
      <c r="B33" s="456"/>
      <c r="C33" s="443">
        <v>2</v>
      </c>
      <c r="D33" s="4" t="s">
        <v>30</v>
      </c>
      <c r="E33" s="335">
        <v>3</v>
      </c>
      <c r="F33" s="485"/>
      <c r="G33" s="488"/>
      <c r="H33" s="666"/>
    </row>
    <row r="34" spans="1:8" s="97" customFormat="1" ht="14.1" customHeight="1" x14ac:dyDescent="0.25">
      <c r="A34" s="445"/>
      <c r="B34" s="379" t="s">
        <v>791</v>
      </c>
      <c r="C34" s="558" t="s">
        <v>184</v>
      </c>
      <c r="D34" s="95"/>
      <c r="E34" s="335">
        <v>1</v>
      </c>
      <c r="F34" s="485"/>
      <c r="G34" s="488"/>
      <c r="H34" s="665"/>
    </row>
    <row r="35" spans="1:8" s="153" customFormat="1" ht="14.1" customHeight="1" x14ac:dyDescent="0.25">
      <c r="A35" s="444"/>
      <c r="B35" s="467" t="s">
        <v>792</v>
      </c>
      <c r="C35" s="888" t="s">
        <v>29</v>
      </c>
      <c r="D35" s="888"/>
      <c r="E35" s="335">
        <v>3</v>
      </c>
      <c r="F35" s="485"/>
      <c r="G35" s="488"/>
      <c r="H35" s="666"/>
    </row>
    <row r="36" spans="1:8" s="97" customFormat="1" ht="14.1" customHeight="1" x14ac:dyDescent="0.25">
      <c r="A36" s="445"/>
      <c r="B36" s="457" t="s">
        <v>793</v>
      </c>
      <c r="C36" s="888" t="s">
        <v>581</v>
      </c>
      <c r="D36" s="888"/>
      <c r="E36" s="335">
        <v>3</v>
      </c>
      <c r="F36" s="485"/>
      <c r="G36" s="488"/>
      <c r="H36" s="666"/>
    </row>
    <row r="37" spans="1:8" s="97" customFormat="1" ht="14.1" customHeight="1" x14ac:dyDescent="0.25">
      <c r="A37" s="445"/>
      <c r="B37" s="467" t="s">
        <v>794</v>
      </c>
      <c r="C37" s="559" t="s">
        <v>548</v>
      </c>
      <c r="D37" s="45"/>
      <c r="E37" s="335">
        <v>4</v>
      </c>
      <c r="F37" s="485"/>
      <c r="G37" s="488"/>
      <c r="H37" s="665"/>
    </row>
    <row r="38" spans="1:8" s="97" customFormat="1" ht="14.1" customHeight="1" x14ac:dyDescent="0.25">
      <c r="A38" s="445"/>
      <c r="B38" s="458" t="s">
        <v>795</v>
      </c>
      <c r="C38" s="888" t="s">
        <v>282</v>
      </c>
      <c r="D38" s="888"/>
      <c r="E38" s="335">
        <v>1</v>
      </c>
      <c r="F38" s="485"/>
      <c r="G38" s="488"/>
      <c r="H38" s="666"/>
    </row>
    <row r="39" spans="1:8" s="97" customFormat="1" ht="20.100000000000001" customHeight="1" x14ac:dyDescent="0.25">
      <c r="A39" s="445"/>
      <c r="B39" s="437"/>
      <c r="C39" s="409"/>
      <c r="D39" s="409"/>
      <c r="E39" s="438"/>
      <c r="F39" s="438"/>
      <c r="G39" s="438"/>
    </row>
    <row r="40" spans="1:8" s="97" customFormat="1" ht="26.45" customHeight="1" x14ac:dyDescent="0.25">
      <c r="A40" s="445"/>
      <c r="B40" s="723" t="s">
        <v>47</v>
      </c>
      <c r="C40" s="697"/>
      <c r="D40" s="697"/>
      <c r="E40" s="701"/>
      <c r="F40" s="698"/>
      <c r="G40" s="698"/>
      <c r="H40" s="699"/>
    </row>
    <row r="41" spans="1:8" s="97" customFormat="1" ht="14.1" customHeight="1" x14ac:dyDescent="0.25">
      <c r="A41" s="445"/>
      <c r="B41" s="460" t="s">
        <v>695</v>
      </c>
      <c r="C41" s="966" t="s">
        <v>582</v>
      </c>
      <c r="D41" s="966"/>
      <c r="E41" s="335">
        <v>3</v>
      </c>
      <c r="F41" s="485"/>
      <c r="G41" s="488"/>
      <c r="H41" s="665"/>
    </row>
    <row r="42" spans="1:8" s="97" customFormat="1" ht="14.1" customHeight="1" x14ac:dyDescent="0.25">
      <c r="A42" s="445"/>
      <c r="B42" s="396" t="s">
        <v>696</v>
      </c>
      <c r="C42" s="558" t="s">
        <v>557</v>
      </c>
      <c r="D42" s="95"/>
      <c r="E42" s="335">
        <v>4</v>
      </c>
      <c r="F42" s="485"/>
      <c r="G42" s="488"/>
      <c r="H42" s="666"/>
    </row>
    <row r="43" spans="1:8" x14ac:dyDescent="0.25">
      <c r="B43" s="407"/>
      <c r="C43" s="407"/>
      <c r="D43" s="407"/>
    </row>
    <row r="44" spans="1:8" s="504" customFormat="1" ht="26.45" customHeight="1" x14ac:dyDescent="0.25">
      <c r="B44" s="1002" t="s">
        <v>101</v>
      </c>
      <c r="C44" s="1003"/>
      <c r="D44" s="1003"/>
      <c r="E44" s="1003"/>
      <c r="F44" s="1003"/>
      <c r="G44" s="1003"/>
      <c r="H44" s="1004"/>
    </row>
    <row r="45" spans="1:8" ht="14.1" customHeight="1" x14ac:dyDescent="0.25">
      <c r="B45" s="779" t="s">
        <v>697</v>
      </c>
      <c r="C45" s="780" t="s">
        <v>888</v>
      </c>
      <c r="D45" s="781"/>
      <c r="E45" s="335">
        <v>3</v>
      </c>
      <c r="F45" s="485"/>
      <c r="G45" s="488"/>
      <c r="H45" s="665"/>
    </row>
    <row r="46" spans="1:8" ht="13.5" customHeight="1" x14ac:dyDescent="0.25">
      <c r="B46" s="668" t="s">
        <v>698</v>
      </c>
      <c r="C46" s="815" t="s">
        <v>824</v>
      </c>
      <c r="D46" s="669"/>
      <c r="E46" s="736">
        <v>2</v>
      </c>
      <c r="F46" s="485"/>
      <c r="G46" s="488"/>
      <c r="H46" s="627"/>
    </row>
    <row r="47" spans="1:8" ht="14.1" customHeight="1" x14ac:dyDescent="0.25">
      <c r="B47" s="816" t="s">
        <v>699</v>
      </c>
      <c r="C47" s="817" t="s">
        <v>825</v>
      </c>
      <c r="D47" s="781"/>
      <c r="E47" s="736">
        <v>2</v>
      </c>
      <c r="F47" s="485"/>
      <c r="G47" s="488"/>
      <c r="H47" s="665"/>
    </row>
    <row r="48" spans="1:8" ht="14.1" customHeight="1" x14ac:dyDescent="0.25">
      <c r="B48" s="671" t="s">
        <v>812</v>
      </c>
      <c r="C48" s="398" t="s">
        <v>586</v>
      </c>
      <c r="D48" s="399"/>
      <c r="E48" s="736">
        <v>3</v>
      </c>
      <c r="F48" s="485"/>
      <c r="G48" s="488"/>
      <c r="H48" s="665"/>
    </row>
    <row r="49" spans="1:8" ht="14.1" customHeight="1" x14ac:dyDescent="0.25">
      <c r="B49" s="671" t="s">
        <v>700</v>
      </c>
      <c r="C49" s="604" t="s">
        <v>355</v>
      </c>
      <c r="D49" s="569"/>
      <c r="E49" s="736">
        <v>2</v>
      </c>
      <c r="F49" s="485"/>
      <c r="G49" s="488"/>
      <c r="H49" s="665"/>
    </row>
    <row r="50" spans="1:8" ht="14.1" customHeight="1" x14ac:dyDescent="0.25">
      <c r="B50" s="672" t="s">
        <v>701</v>
      </c>
      <c r="C50" s="570" t="s">
        <v>859</v>
      </c>
      <c r="D50" s="397"/>
      <c r="E50" s="889" t="s">
        <v>37</v>
      </c>
      <c r="F50" s="890"/>
      <c r="G50" s="891"/>
      <c r="H50" s="538"/>
    </row>
    <row r="51" spans="1:8" ht="14.1" customHeight="1" x14ac:dyDescent="0.25">
      <c r="B51" s="670"/>
      <c r="C51" s="442" t="s">
        <v>24</v>
      </c>
      <c r="D51" s="588" t="s">
        <v>289</v>
      </c>
      <c r="E51" s="736">
        <v>3</v>
      </c>
      <c r="F51" s="942"/>
      <c r="G51" s="977"/>
      <c r="H51" s="995"/>
    </row>
    <row r="52" spans="1:8" ht="14.1" customHeight="1" x14ac:dyDescent="0.25">
      <c r="B52" s="670"/>
      <c r="C52" s="403" t="s">
        <v>25</v>
      </c>
      <c r="D52" s="601" t="s">
        <v>290</v>
      </c>
      <c r="E52" s="736">
        <v>3</v>
      </c>
      <c r="F52" s="943"/>
      <c r="G52" s="979"/>
      <c r="H52" s="996"/>
    </row>
    <row r="53" spans="1:8" ht="14.1" customHeight="1" x14ac:dyDescent="0.25">
      <c r="B53" s="673" t="s">
        <v>702</v>
      </c>
      <c r="C53" s="400" t="s">
        <v>306</v>
      </c>
      <c r="D53" s="397"/>
      <c r="E53" s="889" t="s">
        <v>37</v>
      </c>
      <c r="F53" s="890"/>
      <c r="G53" s="891"/>
      <c r="H53" s="538"/>
    </row>
    <row r="54" spans="1:8" ht="14.1" customHeight="1" x14ac:dyDescent="0.25">
      <c r="B54" s="670"/>
      <c r="C54" s="442" t="s">
        <v>24</v>
      </c>
      <c r="D54" s="401" t="s">
        <v>307</v>
      </c>
      <c r="E54" s="736">
        <v>4</v>
      </c>
      <c r="F54" s="942"/>
      <c r="G54" s="977"/>
      <c r="H54" s="995"/>
    </row>
    <row r="55" spans="1:8" ht="26.45" customHeight="1" x14ac:dyDescent="0.25">
      <c r="B55" s="670"/>
      <c r="C55" s="403" t="s">
        <v>25</v>
      </c>
      <c r="D55" s="401" t="s">
        <v>308</v>
      </c>
      <c r="E55" s="736">
        <v>3</v>
      </c>
      <c r="F55" s="943"/>
      <c r="G55" s="979"/>
      <c r="H55" s="996"/>
    </row>
    <row r="56" spans="1:8" ht="14.1" customHeight="1" x14ac:dyDescent="0.25">
      <c r="B56" s="674" t="s">
        <v>703</v>
      </c>
      <c r="C56" s="603" t="s">
        <v>861</v>
      </c>
      <c r="D56" s="402"/>
      <c r="E56" s="889" t="s">
        <v>38</v>
      </c>
      <c r="F56" s="890"/>
      <c r="G56" s="891"/>
      <c r="H56" s="538"/>
    </row>
    <row r="57" spans="1:8" ht="14.1" customHeight="1" x14ac:dyDescent="0.25">
      <c r="B57" s="675"/>
      <c r="C57" s="403">
        <v>1</v>
      </c>
      <c r="D57" s="588" t="s">
        <v>270</v>
      </c>
      <c r="E57" s="736">
        <v>2</v>
      </c>
      <c r="F57" s="485"/>
      <c r="G57" s="488"/>
      <c r="H57" s="665"/>
    </row>
    <row r="58" spans="1:8" ht="14.1" customHeight="1" x14ac:dyDescent="0.25">
      <c r="B58" s="675"/>
      <c r="C58" s="403">
        <v>2</v>
      </c>
      <c r="D58" s="571" t="s">
        <v>269</v>
      </c>
      <c r="E58" s="736">
        <v>2</v>
      </c>
      <c r="F58" s="485"/>
      <c r="G58" s="488"/>
      <c r="H58" s="665"/>
    </row>
    <row r="59" spans="1:8" ht="14.1" customHeight="1" x14ac:dyDescent="0.25">
      <c r="B59" s="674" t="s">
        <v>704</v>
      </c>
      <c r="C59" s="603" t="s">
        <v>876</v>
      </c>
      <c r="D59" s="566"/>
      <c r="E59" s="889" t="s">
        <v>38</v>
      </c>
      <c r="F59" s="890"/>
      <c r="G59" s="891"/>
      <c r="H59" s="538"/>
    </row>
    <row r="60" spans="1:8" ht="14.1" customHeight="1" x14ac:dyDescent="0.25">
      <c r="B60" s="675"/>
      <c r="C60" s="403">
        <v>1</v>
      </c>
      <c r="D60" s="588" t="s">
        <v>254</v>
      </c>
      <c r="E60" s="736">
        <v>2</v>
      </c>
      <c r="F60" s="485"/>
      <c r="G60" s="488"/>
      <c r="H60" s="665"/>
    </row>
    <row r="61" spans="1:8" ht="14.1" customHeight="1" x14ac:dyDescent="0.25">
      <c r="B61" s="676"/>
      <c r="C61" s="404">
        <v>2</v>
      </c>
      <c r="D61" s="571" t="s">
        <v>255</v>
      </c>
      <c r="E61" s="736">
        <v>2</v>
      </c>
      <c r="F61" s="485"/>
      <c r="G61" s="488"/>
      <c r="H61" s="665"/>
    </row>
    <row r="62" spans="1:8" ht="14.1" customHeight="1" x14ac:dyDescent="0.25">
      <c r="B62" s="677" t="s">
        <v>705</v>
      </c>
      <c r="C62" s="604" t="s">
        <v>505</v>
      </c>
      <c r="D62" s="569"/>
      <c r="E62" s="736">
        <v>1</v>
      </c>
      <c r="F62" s="485"/>
      <c r="G62" s="488"/>
      <c r="H62" s="665"/>
    </row>
    <row r="63" spans="1:8" ht="14.1" customHeight="1" x14ac:dyDescent="0.25">
      <c r="B63" s="677" t="s">
        <v>706</v>
      </c>
      <c r="C63" s="603" t="s">
        <v>6</v>
      </c>
      <c r="D63" s="405"/>
      <c r="E63" s="736">
        <v>5</v>
      </c>
      <c r="F63" s="485"/>
      <c r="G63" s="488"/>
      <c r="H63" s="665"/>
    </row>
    <row r="64" spans="1:8" s="153" customFormat="1" ht="14.1" customHeight="1" x14ac:dyDescent="0.25">
      <c r="A64" s="444"/>
      <c r="B64" s="677" t="s">
        <v>707</v>
      </c>
      <c r="C64" s="559" t="s">
        <v>234</v>
      </c>
      <c r="D64" s="559"/>
      <c r="E64" s="335">
        <v>4</v>
      </c>
      <c r="F64" s="485"/>
      <c r="G64" s="488"/>
      <c r="H64" s="656"/>
    </row>
    <row r="65" spans="1:237" ht="14.1" customHeight="1" x14ac:dyDescent="0.25">
      <c r="B65" s="674" t="s">
        <v>708</v>
      </c>
      <c r="C65" s="603" t="s">
        <v>877</v>
      </c>
      <c r="D65" s="402"/>
      <c r="E65" s="889" t="s">
        <v>38</v>
      </c>
      <c r="F65" s="890"/>
      <c r="G65" s="891"/>
      <c r="H65" s="538"/>
    </row>
    <row r="66" spans="1:237" ht="14.1" customHeight="1" x14ac:dyDescent="0.25">
      <c r="B66" s="675"/>
      <c r="C66" s="403">
        <v>1</v>
      </c>
      <c r="D66" s="588" t="s">
        <v>587</v>
      </c>
      <c r="E66" s="736">
        <v>4</v>
      </c>
      <c r="F66" s="485"/>
      <c r="G66" s="488"/>
      <c r="H66" s="665"/>
    </row>
    <row r="67" spans="1:237" ht="14.1" customHeight="1" x14ac:dyDescent="0.25">
      <c r="B67" s="675"/>
      <c r="C67" s="403">
        <v>2</v>
      </c>
      <c r="D67" s="571" t="s">
        <v>588</v>
      </c>
      <c r="E67" s="736">
        <v>4</v>
      </c>
      <c r="F67" s="485"/>
      <c r="G67" s="488"/>
      <c r="H67" s="665"/>
    </row>
    <row r="68" spans="1:237" s="97" customFormat="1" ht="14.1" customHeight="1" x14ac:dyDescent="0.25">
      <c r="A68" s="445"/>
      <c r="B68" s="678" t="s">
        <v>709</v>
      </c>
      <c r="C68" s="604" t="s">
        <v>571</v>
      </c>
      <c r="D68" s="95"/>
      <c r="E68" s="351">
        <v>3</v>
      </c>
      <c r="F68" s="485"/>
      <c r="G68" s="488"/>
      <c r="H68" s="656"/>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row>
    <row r="69" spans="1:237" s="445" customFormat="1" ht="20.100000000000001" customHeight="1" x14ac:dyDescent="0.25">
      <c r="B69" s="652"/>
      <c r="C69" s="565"/>
      <c r="D69" s="95"/>
      <c r="E69" s="653"/>
      <c r="F69" s="653"/>
      <c r="G69" s="653"/>
      <c r="H69" s="561"/>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row>
    <row r="70" spans="1:237" s="444" customFormat="1" ht="26.45" customHeight="1" x14ac:dyDescent="0.25">
      <c r="B70" s="1002" t="s">
        <v>100</v>
      </c>
      <c r="C70" s="1003"/>
      <c r="D70" s="1003"/>
      <c r="E70" s="1003"/>
      <c r="F70" s="1003"/>
      <c r="G70" s="1003"/>
      <c r="H70" s="1004"/>
    </row>
    <row r="71" spans="1:237" s="153" customFormat="1" ht="14.1" customHeight="1" x14ac:dyDescent="0.25">
      <c r="A71" s="444"/>
      <c r="B71" s="654" t="s">
        <v>780</v>
      </c>
      <c r="C71" s="372" t="s">
        <v>23</v>
      </c>
      <c r="D71" s="16"/>
      <c r="E71" s="339">
        <v>5</v>
      </c>
      <c r="F71" s="485"/>
      <c r="G71" s="488"/>
      <c r="H71" s="656"/>
    </row>
    <row r="72" spans="1:237" s="153" customFormat="1" ht="14.1" customHeight="1" x14ac:dyDescent="0.25">
      <c r="A72" s="444"/>
      <c r="B72" s="679" t="s">
        <v>781</v>
      </c>
      <c r="C72" s="1001" t="s">
        <v>81</v>
      </c>
      <c r="D72" s="1001"/>
      <c r="E72" s="335">
        <v>5</v>
      </c>
      <c r="F72" s="485"/>
      <c r="G72" s="488"/>
      <c r="H72" s="656"/>
    </row>
    <row r="73" spans="1:237" s="153" customFormat="1" ht="14.1" customHeight="1" x14ac:dyDescent="0.25">
      <c r="A73" s="444"/>
      <c r="B73" s="679" t="s">
        <v>782</v>
      </c>
      <c r="C73" s="1001" t="s">
        <v>130</v>
      </c>
      <c r="D73" s="1001"/>
      <c r="E73" s="391">
        <v>2</v>
      </c>
      <c r="F73" s="485"/>
      <c r="G73" s="488"/>
      <c r="H73" s="656"/>
    </row>
    <row r="74" spans="1:237" ht="20.100000000000001" customHeight="1" x14ac:dyDescent="0.25"/>
    <row r="75" spans="1:237" s="444" customFormat="1" ht="26.45" customHeight="1" x14ac:dyDescent="0.25">
      <c r="B75" s="723" t="s">
        <v>49</v>
      </c>
      <c r="C75" s="697"/>
      <c r="D75" s="697"/>
      <c r="E75" s="701"/>
      <c r="F75" s="701"/>
      <c r="G75" s="701"/>
      <c r="H75" s="703"/>
    </row>
    <row r="76" spans="1:237" s="153" customFormat="1" ht="25.5" customHeight="1" x14ac:dyDescent="0.25">
      <c r="A76" s="444"/>
      <c r="B76" s="766" t="s">
        <v>783</v>
      </c>
      <c r="C76" s="888" t="s">
        <v>507</v>
      </c>
      <c r="D76" s="888"/>
      <c r="E76" s="335">
        <v>2</v>
      </c>
      <c r="F76" s="485"/>
      <c r="G76" s="488"/>
      <c r="H76" s="656"/>
    </row>
    <row r="77" spans="1:237" s="153" customFormat="1" ht="27" customHeight="1" x14ac:dyDescent="0.25">
      <c r="A77" s="444"/>
      <c r="B77" s="679" t="s">
        <v>784</v>
      </c>
      <c r="C77" s="1000" t="s">
        <v>262</v>
      </c>
      <c r="D77" s="1000"/>
      <c r="E77" s="339">
        <v>2</v>
      </c>
      <c r="F77" s="485"/>
      <c r="G77" s="488"/>
      <c r="H77" s="656"/>
    </row>
    <row r="78" spans="1:237" s="153" customFormat="1" ht="14.1" customHeight="1" x14ac:dyDescent="0.25">
      <c r="A78" s="444"/>
      <c r="B78" s="654" t="s">
        <v>785</v>
      </c>
      <c r="C78" s="371" t="s">
        <v>75</v>
      </c>
      <c r="D78" s="373"/>
      <c r="E78" s="339">
        <v>5</v>
      </c>
      <c r="F78" s="485"/>
      <c r="G78" s="488"/>
      <c r="H78" s="656"/>
    </row>
    <row r="79" spans="1:237" s="153" customFormat="1" ht="14.1" customHeight="1" x14ac:dyDescent="0.25">
      <c r="A79" s="444"/>
      <c r="B79" s="680" t="s">
        <v>786</v>
      </c>
      <c r="C79" s="371" t="s">
        <v>76</v>
      </c>
      <c r="D79" s="373"/>
      <c r="E79" s="339">
        <v>5</v>
      </c>
      <c r="F79" s="485"/>
      <c r="G79" s="488"/>
      <c r="H79" s="656"/>
    </row>
    <row r="80" spans="1:237" s="153" customFormat="1" ht="14.1" customHeight="1" x14ac:dyDescent="0.25">
      <c r="A80" s="444"/>
      <c r="B80" s="680" t="s">
        <v>796</v>
      </c>
      <c r="C80" s="371" t="s">
        <v>297</v>
      </c>
      <c r="D80" s="374"/>
      <c r="E80" s="339">
        <v>5</v>
      </c>
      <c r="F80" s="485"/>
      <c r="G80" s="488"/>
      <c r="H80" s="656"/>
    </row>
    <row r="81" spans="1:8" ht="20.100000000000001" customHeight="1" x14ac:dyDescent="0.25"/>
    <row r="82" spans="1:8" s="502" customFormat="1" ht="26.45" customHeight="1" x14ac:dyDescent="0.25">
      <c r="B82" s="723" t="s">
        <v>53</v>
      </c>
      <c r="C82" s="719"/>
      <c r="D82" s="720"/>
      <c r="E82" s="701"/>
      <c r="F82" s="701"/>
      <c r="G82" s="701"/>
      <c r="H82" s="721"/>
    </row>
    <row r="83" spans="1:8" s="153" customFormat="1" ht="14.1" customHeight="1" x14ac:dyDescent="0.2">
      <c r="A83" s="444"/>
      <c r="B83" s="42" t="s">
        <v>797</v>
      </c>
      <c r="C83" s="1" t="s">
        <v>213</v>
      </c>
      <c r="D83" s="444"/>
      <c r="E83" s="889" t="s">
        <v>37</v>
      </c>
      <c r="F83" s="890"/>
      <c r="G83" s="891"/>
      <c r="H83" s="538"/>
    </row>
    <row r="84" spans="1:8" s="153" customFormat="1" ht="14.1" customHeight="1" x14ac:dyDescent="0.25">
      <c r="A84" s="444"/>
      <c r="B84" s="42"/>
      <c r="C84" s="3" t="s">
        <v>24</v>
      </c>
      <c r="D84" s="1" t="s">
        <v>79</v>
      </c>
      <c r="E84" s="335">
        <v>2</v>
      </c>
      <c r="F84" s="942"/>
      <c r="G84" s="977"/>
      <c r="H84" s="993"/>
    </row>
    <row r="85" spans="1:8" s="153" customFormat="1" ht="14.1" customHeight="1" x14ac:dyDescent="0.25">
      <c r="A85" s="444"/>
      <c r="B85" s="43"/>
      <c r="C85" s="86" t="s">
        <v>25</v>
      </c>
      <c r="D85" s="52" t="s">
        <v>80</v>
      </c>
      <c r="E85" s="335">
        <v>3</v>
      </c>
      <c r="F85" s="943"/>
      <c r="G85" s="979"/>
      <c r="H85" s="994"/>
    </row>
    <row r="87" spans="1:8" s="444" customFormat="1" ht="14.1" customHeight="1" thickBot="1" x14ac:dyDescent="0.3">
      <c r="B87" s="681" t="s">
        <v>826</v>
      </c>
      <c r="C87" s="999" t="s">
        <v>264</v>
      </c>
      <c r="D87" s="999"/>
      <c r="E87" s="737" t="s">
        <v>39</v>
      </c>
      <c r="F87" s="777"/>
      <c r="G87" s="778"/>
      <c r="H87" s="682"/>
    </row>
    <row r="88" spans="1:8" ht="15.75" thickTop="1" x14ac:dyDescent="0.25"/>
    <row r="89" spans="1:8" s="502" customFormat="1" ht="26.45" customHeight="1" thickBot="1" x14ac:dyDescent="0.3">
      <c r="B89" s="725" t="s">
        <v>7</v>
      </c>
      <c r="C89" s="726"/>
      <c r="D89" s="727"/>
      <c r="E89" s="728"/>
      <c r="F89" s="728">
        <f>SUM(F5:F87)</f>
        <v>0</v>
      </c>
      <c r="G89" s="728">
        <f>SUMIF(G5:G87,"y",F5:F87)</f>
        <v>0</v>
      </c>
      <c r="H89" s="729"/>
    </row>
    <row r="91" spans="1:8" ht="15.75" x14ac:dyDescent="0.25">
      <c r="B91" s="767"/>
    </row>
    <row r="92" spans="1:8" ht="15.75" x14ac:dyDescent="0.25">
      <c r="B92" s="768"/>
    </row>
  </sheetData>
  <sheetProtection password="93E8" sheet="1" objects="1" scenarios="1"/>
  <customSheetViews>
    <customSheetView guid="{22567D11-EBB8-4CE8-80E0-9D844DBA6A3C}" scale="85" showGridLines="0" fitToPage="1" topLeftCell="A58">
      <selection activeCell="D102" sqref="D102"/>
      <rowBreaks count="1" manualBreakCount="1">
        <brk id="43" min="1" max="7" man="1"/>
      </rowBreaks>
      <pageMargins left="0.25" right="0.25" top="0.75" bottom="0.75" header="0.3" footer="0.3"/>
      <pageSetup scale="79" fitToHeight="0" orientation="portrait" r:id="rId1"/>
      <headerFooter>
        <oddHeader>&amp;C&amp;"+,Regular"&amp;20EarthCraft House Worksheet</oddHeader>
        <oddFooter>&amp;Lv.2014.04.01&amp;CEarthCraft House 2014&amp;R&amp;P of &amp;N</oddFooter>
      </headerFooter>
    </customSheetView>
    <customSheetView guid="{2AD44DDD-20C4-405B-8AAF-6409521CD900}" scale="85" showGridLines="0" fitToPage="1" topLeftCell="A83">
      <selection activeCell="D100" sqref="D100"/>
      <rowBreaks count="1" manualBreakCount="1">
        <brk id="43" min="1" max="7" man="1"/>
      </rowBreaks>
      <pageMargins left="0.25" right="0.25" top="0.75" bottom="0.75" header="0.3" footer="0.3"/>
      <pageSetup scale="80" fitToHeight="0" orientation="portrait" r:id="rId2"/>
      <headerFooter>
        <oddHeader>&amp;C&amp;"+,Regular"&amp;20EarthCraft House Worksheet</oddHeader>
        <oddFooter>&amp;Lv.2014.04.01&amp;CEarthCraft House 2014&amp;R&amp;P of &amp;N</oddFooter>
      </headerFooter>
    </customSheetView>
    <customSheetView guid="{018AB515-AB17-4172-9F06-1432D1C49B1F}" scale="85" showPageBreaks="1" showGridLines="0" fitToPage="1" printArea="1" topLeftCell="A83">
      <selection activeCell="D100" sqref="D100"/>
      <rowBreaks count="1" manualBreakCount="1">
        <brk id="43" min="1" max="7" man="1"/>
      </rowBreaks>
      <pageMargins left="0.25" right="0.25" top="0.75" bottom="0.75" header="0.3" footer="0.3"/>
      <pageSetup scale="80" fitToHeight="0" orientation="portrait" r:id="rId3"/>
      <headerFooter>
        <oddHeader>&amp;C&amp;"+,Regular"&amp;20EarthCraft House Worksheet</oddHeader>
        <oddFooter>&amp;Lv.2014.04.01&amp;CEarthCraft House 2014&amp;R&amp;P of &amp;N</oddFooter>
      </headerFooter>
    </customSheetView>
  </customSheetViews>
  <mergeCells count="38">
    <mergeCell ref="C87:D87"/>
    <mergeCell ref="C77:D77"/>
    <mergeCell ref="C73:D73"/>
    <mergeCell ref="C72:D72"/>
    <mergeCell ref="C9:D9"/>
    <mergeCell ref="C35:D35"/>
    <mergeCell ref="C36:D36"/>
    <mergeCell ref="C38:D38"/>
    <mergeCell ref="C41:D41"/>
    <mergeCell ref="C76:D76"/>
    <mergeCell ref="B44:H44"/>
    <mergeCell ref="B70:H70"/>
    <mergeCell ref="C17:D17"/>
    <mergeCell ref="C18:D18"/>
    <mergeCell ref="C19:D19"/>
    <mergeCell ref="C26:D26"/>
    <mergeCell ref="E13:G13"/>
    <mergeCell ref="E20:G20"/>
    <mergeCell ref="E27:G27"/>
    <mergeCell ref="E31:G31"/>
    <mergeCell ref="H14:H16"/>
    <mergeCell ref="F14:F16"/>
    <mergeCell ref="G14:G16"/>
    <mergeCell ref="F51:F52"/>
    <mergeCell ref="G51:G52"/>
    <mergeCell ref="E50:G50"/>
    <mergeCell ref="H51:H52"/>
    <mergeCell ref="F54:F55"/>
    <mergeCell ref="G54:G55"/>
    <mergeCell ref="H54:H55"/>
    <mergeCell ref="E53:G53"/>
    <mergeCell ref="E56:G56"/>
    <mergeCell ref="F84:F85"/>
    <mergeCell ref="G84:G85"/>
    <mergeCell ref="H84:H85"/>
    <mergeCell ref="E59:G59"/>
    <mergeCell ref="E65:G65"/>
    <mergeCell ref="E83:G83"/>
  </mergeCells>
  <conditionalFormatting sqref="H12 H5:H6 G48:G49">
    <cfRule type="cellIs" dxfId="410" priority="780" operator="equal">
      <formula>"ad"</formula>
    </cfRule>
    <cfRule type="cellIs" dxfId="409" priority="781" operator="equal">
      <formula>"na"</formula>
    </cfRule>
    <cfRule type="cellIs" dxfId="408" priority="782" operator="equal">
      <formula>"n/a"</formula>
    </cfRule>
    <cfRule type="cellIs" dxfId="407" priority="783" operator="equal">
      <formula>"vf"</formula>
    </cfRule>
    <cfRule type="cellIs" dxfId="406" priority="784" operator="equal">
      <formula>"N"</formula>
    </cfRule>
    <cfRule type="cellIs" dxfId="405" priority="785" operator="equal">
      <formula>"Y"</formula>
    </cfRule>
  </conditionalFormatting>
  <conditionalFormatting sqref="H8:H9 H68:H69 H77:H80 H73">
    <cfRule type="cellIs" dxfId="404" priority="715" operator="greaterThan">
      <formula>0</formula>
    </cfRule>
  </conditionalFormatting>
  <conditionalFormatting sqref="H76">
    <cfRule type="expression" dxfId="403" priority="704" stopIfTrue="1">
      <formula>H76=E76</formula>
    </cfRule>
    <cfRule type="cellIs" dxfId="402" priority="705" operator="greaterThan">
      <formula>0</formula>
    </cfRule>
  </conditionalFormatting>
  <conditionalFormatting sqref="H5:H6 G48:G49">
    <cfRule type="cellIs" dxfId="401" priority="644" operator="equal">
      <formula>"RI"</formula>
    </cfRule>
    <cfRule type="cellIs" dxfId="400" priority="645" operator="equal">
      <formula>"ri"</formula>
    </cfRule>
  </conditionalFormatting>
  <conditionalFormatting sqref="H87">
    <cfRule type="cellIs" dxfId="399" priority="609" stopIfTrue="1" operator="greaterThan">
      <formula>0</formula>
    </cfRule>
  </conditionalFormatting>
  <conditionalFormatting sqref="H64">
    <cfRule type="cellIs" dxfId="398" priority="564" operator="greaterThan">
      <formula>0</formula>
    </cfRule>
  </conditionalFormatting>
  <conditionalFormatting sqref="H72">
    <cfRule type="cellIs" dxfId="397" priority="505" operator="greaterThan">
      <formula>0</formula>
    </cfRule>
  </conditionalFormatting>
  <conditionalFormatting sqref="H71">
    <cfRule type="cellIs" dxfId="396" priority="503" operator="greaterThan">
      <formula>0</formula>
    </cfRule>
  </conditionalFormatting>
  <conditionalFormatting sqref="G5">
    <cfRule type="cellIs" dxfId="395" priority="494" operator="equal">
      <formula>"ad"</formula>
    </cfRule>
    <cfRule type="cellIs" dxfId="394" priority="495" operator="equal">
      <formula>"na"</formula>
    </cfRule>
    <cfRule type="cellIs" dxfId="393" priority="496" operator="equal">
      <formula>"n/a"</formula>
    </cfRule>
    <cfRule type="cellIs" dxfId="392" priority="497" operator="equal">
      <formula>"vf"</formula>
    </cfRule>
    <cfRule type="cellIs" dxfId="391" priority="498" operator="equal">
      <formula>"N"</formula>
    </cfRule>
    <cfRule type="cellIs" dxfId="390" priority="499" operator="equal">
      <formula>"Y"</formula>
    </cfRule>
  </conditionalFormatting>
  <conditionalFormatting sqref="F5 F48:F49">
    <cfRule type="expression" dxfId="389" priority="492" stopIfTrue="1">
      <formula>F5=E5</formula>
    </cfRule>
    <cfRule type="cellIs" dxfId="388" priority="493" operator="greaterThan">
      <formula>0</formula>
    </cfRule>
  </conditionalFormatting>
  <conditionalFormatting sqref="G5">
    <cfRule type="cellIs" dxfId="387" priority="490" operator="equal">
      <formula>"RI"</formula>
    </cfRule>
    <cfRule type="cellIs" dxfId="386" priority="491" operator="equal">
      <formula>"ri"</formula>
    </cfRule>
  </conditionalFormatting>
  <conditionalFormatting sqref="G5 G48:G49">
    <cfRule type="cellIs" dxfId="385" priority="489" operator="equal">
      <formula>"bv"</formula>
    </cfRule>
  </conditionalFormatting>
  <conditionalFormatting sqref="G8">
    <cfRule type="cellIs" dxfId="384" priority="483" operator="equal">
      <formula>"ad"</formula>
    </cfRule>
    <cfRule type="cellIs" dxfId="383" priority="484" operator="equal">
      <formula>"na"</formula>
    </cfRule>
    <cfRule type="cellIs" dxfId="382" priority="485" operator="equal">
      <formula>"n/a"</formula>
    </cfRule>
    <cfRule type="cellIs" dxfId="381" priority="486" operator="equal">
      <formula>"vf"</formula>
    </cfRule>
    <cfRule type="cellIs" dxfId="380" priority="487" operator="equal">
      <formula>"N"</formula>
    </cfRule>
    <cfRule type="cellIs" dxfId="379" priority="488" operator="equal">
      <formula>"Y"</formula>
    </cfRule>
  </conditionalFormatting>
  <conditionalFormatting sqref="F8">
    <cfRule type="expression" dxfId="378" priority="481" stopIfTrue="1">
      <formula>F8=E8</formula>
    </cfRule>
    <cfRule type="cellIs" dxfId="377" priority="482" operator="greaterThan">
      <formula>0</formula>
    </cfRule>
  </conditionalFormatting>
  <conditionalFormatting sqref="G8">
    <cfRule type="cellIs" dxfId="376" priority="479" operator="equal">
      <formula>"RI"</formula>
    </cfRule>
    <cfRule type="cellIs" dxfId="375" priority="480" operator="equal">
      <formula>"ri"</formula>
    </cfRule>
  </conditionalFormatting>
  <conditionalFormatting sqref="G8">
    <cfRule type="cellIs" dxfId="374" priority="478" operator="equal">
      <formula>"bv"</formula>
    </cfRule>
  </conditionalFormatting>
  <conditionalFormatting sqref="G9">
    <cfRule type="cellIs" dxfId="373" priority="472" operator="equal">
      <formula>"ad"</formula>
    </cfRule>
    <cfRule type="cellIs" dxfId="372" priority="473" operator="equal">
      <formula>"na"</formula>
    </cfRule>
    <cfRule type="cellIs" dxfId="371" priority="474" operator="equal">
      <formula>"n/a"</formula>
    </cfRule>
    <cfRule type="cellIs" dxfId="370" priority="475" operator="equal">
      <formula>"vf"</formula>
    </cfRule>
    <cfRule type="cellIs" dxfId="369" priority="476" operator="equal">
      <formula>"N"</formula>
    </cfRule>
    <cfRule type="cellIs" dxfId="368" priority="477" operator="equal">
      <formula>"Y"</formula>
    </cfRule>
  </conditionalFormatting>
  <conditionalFormatting sqref="F9">
    <cfRule type="expression" dxfId="367" priority="470" stopIfTrue="1">
      <formula>F9=E9</formula>
    </cfRule>
    <cfRule type="cellIs" dxfId="366" priority="471" operator="greaterThan">
      <formula>0</formula>
    </cfRule>
  </conditionalFormatting>
  <conditionalFormatting sqref="G9">
    <cfRule type="cellIs" dxfId="365" priority="468" operator="equal">
      <formula>"RI"</formula>
    </cfRule>
    <cfRule type="cellIs" dxfId="364" priority="469" operator="equal">
      <formula>"ri"</formula>
    </cfRule>
  </conditionalFormatting>
  <conditionalFormatting sqref="G9">
    <cfRule type="cellIs" dxfId="363" priority="467" operator="equal">
      <formula>"bv"</formula>
    </cfRule>
  </conditionalFormatting>
  <conditionalFormatting sqref="G12">
    <cfRule type="cellIs" dxfId="362" priority="461" operator="equal">
      <formula>"ad"</formula>
    </cfRule>
    <cfRule type="cellIs" dxfId="361" priority="462" operator="equal">
      <formula>"na"</formula>
    </cfRule>
    <cfRule type="cellIs" dxfId="360" priority="463" operator="equal">
      <formula>"n/a"</formula>
    </cfRule>
    <cfRule type="cellIs" dxfId="359" priority="464" operator="equal">
      <formula>"vf"</formula>
    </cfRule>
    <cfRule type="cellIs" dxfId="358" priority="465" operator="equal">
      <formula>"N"</formula>
    </cfRule>
    <cfRule type="cellIs" dxfId="357" priority="466" operator="equal">
      <formula>"Y"</formula>
    </cfRule>
  </conditionalFormatting>
  <conditionalFormatting sqref="F12">
    <cfRule type="expression" dxfId="356" priority="459" stopIfTrue="1">
      <formula>F12=E12</formula>
    </cfRule>
    <cfRule type="cellIs" dxfId="355" priority="460" operator="greaterThan">
      <formula>0</formula>
    </cfRule>
  </conditionalFormatting>
  <conditionalFormatting sqref="G12">
    <cfRule type="cellIs" dxfId="354" priority="457" operator="equal">
      <formula>"RI"</formula>
    </cfRule>
    <cfRule type="cellIs" dxfId="353" priority="458" operator="equal">
      <formula>"ri"</formula>
    </cfRule>
  </conditionalFormatting>
  <conditionalFormatting sqref="G12">
    <cfRule type="cellIs" dxfId="352" priority="456" operator="equal">
      <formula>"bv"</formula>
    </cfRule>
  </conditionalFormatting>
  <conditionalFormatting sqref="G14">
    <cfRule type="cellIs" dxfId="351" priority="450" operator="equal">
      <formula>"ad"</formula>
    </cfRule>
    <cfRule type="cellIs" dxfId="350" priority="451" operator="equal">
      <formula>"na"</formula>
    </cfRule>
    <cfRule type="cellIs" dxfId="349" priority="452" operator="equal">
      <formula>"n/a"</formula>
    </cfRule>
    <cfRule type="cellIs" dxfId="348" priority="453" operator="equal">
      <formula>"vf"</formula>
    </cfRule>
    <cfRule type="cellIs" dxfId="347" priority="454" operator="equal">
      <formula>"N"</formula>
    </cfRule>
    <cfRule type="cellIs" dxfId="346" priority="455" operator="equal">
      <formula>"Y"</formula>
    </cfRule>
  </conditionalFormatting>
  <conditionalFormatting sqref="F14">
    <cfRule type="expression" dxfId="345" priority="448" stopIfTrue="1">
      <formula>F14=E14</formula>
    </cfRule>
    <cfRule type="cellIs" dxfId="344" priority="449" operator="greaterThan">
      <formula>0</formula>
    </cfRule>
  </conditionalFormatting>
  <conditionalFormatting sqref="G14">
    <cfRule type="cellIs" dxfId="343" priority="446" operator="equal">
      <formula>"RI"</formula>
    </cfRule>
    <cfRule type="cellIs" dxfId="342" priority="447" operator="equal">
      <formula>"ri"</formula>
    </cfRule>
  </conditionalFormatting>
  <conditionalFormatting sqref="G14">
    <cfRule type="cellIs" dxfId="341" priority="445" operator="equal">
      <formula>"bv"</formula>
    </cfRule>
  </conditionalFormatting>
  <conditionalFormatting sqref="G17">
    <cfRule type="cellIs" dxfId="340" priority="439" operator="equal">
      <formula>"ad"</formula>
    </cfRule>
    <cfRule type="cellIs" dxfId="339" priority="440" operator="equal">
      <formula>"na"</formula>
    </cfRule>
    <cfRule type="cellIs" dxfId="338" priority="441" operator="equal">
      <formula>"n/a"</formula>
    </cfRule>
    <cfRule type="cellIs" dxfId="337" priority="442" operator="equal">
      <formula>"vf"</formula>
    </cfRule>
    <cfRule type="cellIs" dxfId="336" priority="443" operator="equal">
      <formula>"N"</formula>
    </cfRule>
    <cfRule type="cellIs" dxfId="335" priority="444" operator="equal">
      <formula>"Y"</formula>
    </cfRule>
  </conditionalFormatting>
  <conditionalFormatting sqref="F17">
    <cfRule type="expression" dxfId="334" priority="437" stopIfTrue="1">
      <formula>F17=E17</formula>
    </cfRule>
    <cfRule type="cellIs" dxfId="333" priority="438" operator="greaterThan">
      <formula>0</formula>
    </cfRule>
  </conditionalFormatting>
  <conditionalFormatting sqref="G17">
    <cfRule type="cellIs" dxfId="332" priority="435" operator="equal">
      <formula>"RI"</formula>
    </cfRule>
    <cfRule type="cellIs" dxfId="331" priority="436" operator="equal">
      <formula>"ri"</formula>
    </cfRule>
  </conditionalFormatting>
  <conditionalFormatting sqref="G17">
    <cfRule type="cellIs" dxfId="330" priority="434" operator="equal">
      <formula>"bv"</formula>
    </cfRule>
  </conditionalFormatting>
  <conditionalFormatting sqref="G18">
    <cfRule type="cellIs" dxfId="329" priority="428" operator="equal">
      <formula>"ad"</formula>
    </cfRule>
    <cfRule type="cellIs" dxfId="328" priority="429" operator="equal">
      <formula>"na"</formula>
    </cfRule>
    <cfRule type="cellIs" dxfId="327" priority="430" operator="equal">
      <formula>"n/a"</formula>
    </cfRule>
    <cfRule type="cellIs" dxfId="326" priority="431" operator="equal">
      <formula>"vf"</formula>
    </cfRule>
    <cfRule type="cellIs" dxfId="325" priority="432" operator="equal">
      <formula>"N"</formula>
    </cfRule>
    <cfRule type="cellIs" dxfId="324" priority="433" operator="equal">
      <formula>"Y"</formula>
    </cfRule>
  </conditionalFormatting>
  <conditionalFormatting sqref="F18">
    <cfRule type="expression" dxfId="323" priority="426" stopIfTrue="1">
      <formula>F18=E18</formula>
    </cfRule>
    <cfRule type="cellIs" dxfId="322" priority="427" operator="greaterThan">
      <formula>0</formula>
    </cfRule>
  </conditionalFormatting>
  <conditionalFormatting sqref="G18">
    <cfRule type="cellIs" dxfId="321" priority="424" operator="equal">
      <formula>"RI"</formula>
    </cfRule>
    <cfRule type="cellIs" dxfId="320" priority="425" operator="equal">
      <formula>"ri"</formula>
    </cfRule>
  </conditionalFormatting>
  <conditionalFormatting sqref="G18">
    <cfRule type="cellIs" dxfId="319" priority="423" operator="equal">
      <formula>"bv"</formula>
    </cfRule>
  </conditionalFormatting>
  <conditionalFormatting sqref="G19">
    <cfRule type="cellIs" dxfId="318" priority="417" operator="equal">
      <formula>"ad"</formula>
    </cfRule>
    <cfRule type="cellIs" dxfId="317" priority="418" operator="equal">
      <formula>"na"</formula>
    </cfRule>
    <cfRule type="cellIs" dxfId="316" priority="419" operator="equal">
      <formula>"n/a"</formula>
    </cfRule>
    <cfRule type="cellIs" dxfId="315" priority="420" operator="equal">
      <formula>"vf"</formula>
    </cfRule>
    <cfRule type="cellIs" dxfId="314" priority="421" operator="equal">
      <formula>"N"</formula>
    </cfRule>
    <cfRule type="cellIs" dxfId="313" priority="422" operator="equal">
      <formula>"Y"</formula>
    </cfRule>
  </conditionalFormatting>
  <conditionalFormatting sqref="F19">
    <cfRule type="expression" dxfId="312" priority="415" stopIfTrue="1">
      <formula>F19=E19</formula>
    </cfRule>
    <cfRule type="cellIs" dxfId="311" priority="416" operator="greaterThan">
      <formula>0</formula>
    </cfRule>
  </conditionalFormatting>
  <conditionalFormatting sqref="G19">
    <cfRule type="cellIs" dxfId="310" priority="413" operator="equal">
      <formula>"RI"</formula>
    </cfRule>
    <cfRule type="cellIs" dxfId="309" priority="414" operator="equal">
      <formula>"ri"</formula>
    </cfRule>
  </conditionalFormatting>
  <conditionalFormatting sqref="G19">
    <cfRule type="cellIs" dxfId="308" priority="412" operator="equal">
      <formula>"bv"</formula>
    </cfRule>
  </conditionalFormatting>
  <conditionalFormatting sqref="G21:G23">
    <cfRule type="cellIs" dxfId="307" priority="406" operator="equal">
      <formula>"ad"</formula>
    </cfRule>
    <cfRule type="cellIs" dxfId="306" priority="407" operator="equal">
      <formula>"na"</formula>
    </cfRule>
    <cfRule type="cellIs" dxfId="305" priority="408" operator="equal">
      <formula>"n/a"</formula>
    </cfRule>
    <cfRule type="cellIs" dxfId="304" priority="409" operator="equal">
      <formula>"vf"</formula>
    </cfRule>
    <cfRule type="cellIs" dxfId="303" priority="410" operator="equal">
      <formula>"N"</formula>
    </cfRule>
    <cfRule type="cellIs" dxfId="302" priority="411" operator="equal">
      <formula>"Y"</formula>
    </cfRule>
  </conditionalFormatting>
  <conditionalFormatting sqref="F21:F23">
    <cfRule type="expression" dxfId="301" priority="404" stopIfTrue="1">
      <formula>F21=E21</formula>
    </cfRule>
    <cfRule type="cellIs" dxfId="300" priority="405" operator="greaterThan">
      <formula>0</formula>
    </cfRule>
  </conditionalFormatting>
  <conditionalFormatting sqref="G21:G23">
    <cfRule type="cellIs" dxfId="299" priority="402" operator="equal">
      <formula>"RI"</formula>
    </cfRule>
    <cfRule type="cellIs" dxfId="298" priority="403" operator="equal">
      <formula>"ri"</formula>
    </cfRule>
  </conditionalFormatting>
  <conditionalFormatting sqref="G21:G23">
    <cfRule type="cellIs" dxfId="297" priority="401" operator="equal">
      <formula>"bv"</formula>
    </cfRule>
  </conditionalFormatting>
  <conditionalFormatting sqref="G26">
    <cfRule type="cellIs" dxfId="296" priority="395" operator="equal">
      <formula>"ad"</formula>
    </cfRule>
    <cfRule type="cellIs" dxfId="295" priority="396" operator="equal">
      <formula>"na"</formula>
    </cfRule>
    <cfRule type="cellIs" dxfId="294" priority="397" operator="equal">
      <formula>"n/a"</formula>
    </cfRule>
    <cfRule type="cellIs" dxfId="293" priority="398" operator="equal">
      <formula>"vf"</formula>
    </cfRule>
    <cfRule type="cellIs" dxfId="292" priority="399" operator="equal">
      <formula>"N"</formula>
    </cfRule>
    <cfRule type="cellIs" dxfId="291" priority="400" operator="equal">
      <formula>"Y"</formula>
    </cfRule>
  </conditionalFormatting>
  <conditionalFormatting sqref="F26">
    <cfRule type="expression" dxfId="290" priority="393" stopIfTrue="1">
      <formula>F26=E26</formula>
    </cfRule>
    <cfRule type="cellIs" dxfId="289" priority="394" operator="greaterThan">
      <formula>0</formula>
    </cfRule>
  </conditionalFormatting>
  <conditionalFormatting sqref="G26">
    <cfRule type="cellIs" dxfId="288" priority="391" operator="equal">
      <formula>"RI"</formula>
    </cfRule>
    <cfRule type="cellIs" dxfId="287" priority="392" operator="equal">
      <formula>"ri"</formula>
    </cfRule>
  </conditionalFormatting>
  <conditionalFormatting sqref="G26">
    <cfRule type="cellIs" dxfId="286" priority="390" operator="equal">
      <formula>"bv"</formula>
    </cfRule>
  </conditionalFormatting>
  <conditionalFormatting sqref="G28">
    <cfRule type="cellIs" dxfId="285" priority="373" operator="equal">
      <formula>"ad"</formula>
    </cfRule>
    <cfRule type="cellIs" dxfId="284" priority="374" operator="equal">
      <formula>"na"</formula>
    </cfRule>
    <cfRule type="cellIs" dxfId="283" priority="375" operator="equal">
      <formula>"n/a"</formula>
    </cfRule>
    <cfRule type="cellIs" dxfId="282" priority="376" operator="equal">
      <formula>"vf"</formula>
    </cfRule>
    <cfRule type="cellIs" dxfId="281" priority="377" operator="equal">
      <formula>"N"</formula>
    </cfRule>
    <cfRule type="cellIs" dxfId="280" priority="378" operator="equal">
      <formula>"Y"</formula>
    </cfRule>
  </conditionalFormatting>
  <conditionalFormatting sqref="F28">
    <cfRule type="expression" dxfId="279" priority="371" stopIfTrue="1">
      <formula>F28=E28</formula>
    </cfRule>
    <cfRule type="cellIs" dxfId="278" priority="372" operator="greaterThan">
      <formula>0</formula>
    </cfRule>
  </conditionalFormatting>
  <conditionalFormatting sqref="G28">
    <cfRule type="cellIs" dxfId="277" priority="369" operator="equal">
      <formula>"RI"</formula>
    </cfRule>
    <cfRule type="cellIs" dxfId="276" priority="370" operator="equal">
      <formula>"ri"</formula>
    </cfRule>
  </conditionalFormatting>
  <conditionalFormatting sqref="G28">
    <cfRule type="cellIs" dxfId="275" priority="368" operator="equal">
      <formula>"bv"</formula>
    </cfRule>
  </conditionalFormatting>
  <conditionalFormatting sqref="G29">
    <cfRule type="cellIs" dxfId="274" priority="362" operator="equal">
      <formula>"ad"</formula>
    </cfRule>
    <cfRule type="cellIs" dxfId="273" priority="363" operator="equal">
      <formula>"na"</formula>
    </cfRule>
    <cfRule type="cellIs" dxfId="272" priority="364" operator="equal">
      <formula>"n/a"</formula>
    </cfRule>
    <cfRule type="cellIs" dxfId="271" priority="365" operator="equal">
      <formula>"vf"</formula>
    </cfRule>
    <cfRule type="cellIs" dxfId="270" priority="366" operator="equal">
      <formula>"N"</formula>
    </cfRule>
    <cfRule type="cellIs" dxfId="269" priority="367" operator="equal">
      <formula>"Y"</formula>
    </cfRule>
  </conditionalFormatting>
  <conditionalFormatting sqref="F29">
    <cfRule type="expression" dxfId="268" priority="360" stopIfTrue="1">
      <formula>F29=E29</formula>
    </cfRule>
    <cfRule type="cellIs" dxfId="267" priority="361" operator="greaterThan">
      <formula>0</formula>
    </cfRule>
  </conditionalFormatting>
  <conditionalFormatting sqref="G29">
    <cfRule type="cellIs" dxfId="266" priority="358" operator="equal">
      <formula>"RI"</formula>
    </cfRule>
    <cfRule type="cellIs" dxfId="265" priority="359" operator="equal">
      <formula>"ri"</formula>
    </cfRule>
  </conditionalFormatting>
  <conditionalFormatting sqref="G29">
    <cfRule type="cellIs" dxfId="264" priority="357" operator="equal">
      <formula>"bv"</formula>
    </cfRule>
  </conditionalFormatting>
  <conditionalFormatting sqref="G30">
    <cfRule type="cellIs" dxfId="263" priority="351" operator="equal">
      <formula>"ad"</formula>
    </cfRule>
    <cfRule type="cellIs" dxfId="262" priority="352" operator="equal">
      <formula>"na"</formula>
    </cfRule>
    <cfRule type="cellIs" dxfId="261" priority="353" operator="equal">
      <formula>"n/a"</formula>
    </cfRule>
    <cfRule type="cellIs" dxfId="260" priority="354" operator="equal">
      <formula>"vf"</formula>
    </cfRule>
    <cfRule type="cellIs" dxfId="259" priority="355" operator="equal">
      <formula>"N"</formula>
    </cfRule>
    <cfRule type="cellIs" dxfId="258" priority="356" operator="equal">
      <formula>"Y"</formula>
    </cfRule>
  </conditionalFormatting>
  <conditionalFormatting sqref="F30">
    <cfRule type="expression" dxfId="257" priority="349" stopIfTrue="1">
      <formula>F30=E30</formula>
    </cfRule>
    <cfRule type="cellIs" dxfId="256" priority="350" operator="greaterThan">
      <formula>0</formula>
    </cfRule>
  </conditionalFormatting>
  <conditionalFormatting sqref="G30">
    <cfRule type="cellIs" dxfId="255" priority="347" operator="equal">
      <formula>"RI"</formula>
    </cfRule>
    <cfRule type="cellIs" dxfId="254" priority="348" operator="equal">
      <formula>"ri"</formula>
    </cfRule>
  </conditionalFormatting>
  <conditionalFormatting sqref="G30">
    <cfRule type="cellIs" dxfId="253" priority="346" operator="equal">
      <formula>"bv"</formula>
    </cfRule>
  </conditionalFormatting>
  <conditionalFormatting sqref="G32">
    <cfRule type="cellIs" dxfId="252" priority="340" operator="equal">
      <formula>"ad"</formula>
    </cfRule>
    <cfRule type="cellIs" dxfId="251" priority="341" operator="equal">
      <formula>"na"</formula>
    </cfRule>
    <cfRule type="cellIs" dxfId="250" priority="342" operator="equal">
      <formula>"n/a"</formula>
    </cfRule>
    <cfRule type="cellIs" dxfId="249" priority="343" operator="equal">
      <formula>"vf"</formula>
    </cfRule>
    <cfRule type="cellIs" dxfId="248" priority="344" operator="equal">
      <formula>"N"</formula>
    </cfRule>
    <cfRule type="cellIs" dxfId="247" priority="345" operator="equal">
      <formula>"Y"</formula>
    </cfRule>
  </conditionalFormatting>
  <conditionalFormatting sqref="F32">
    <cfRule type="expression" dxfId="246" priority="338" stopIfTrue="1">
      <formula>F32=E32</formula>
    </cfRule>
    <cfRule type="cellIs" dxfId="245" priority="339" operator="greaterThan">
      <formula>0</formula>
    </cfRule>
  </conditionalFormatting>
  <conditionalFormatting sqref="G32">
    <cfRule type="cellIs" dxfId="244" priority="336" operator="equal">
      <formula>"RI"</formula>
    </cfRule>
    <cfRule type="cellIs" dxfId="243" priority="337" operator="equal">
      <formula>"ri"</formula>
    </cfRule>
  </conditionalFormatting>
  <conditionalFormatting sqref="G32">
    <cfRule type="cellIs" dxfId="242" priority="335" operator="equal">
      <formula>"bv"</formula>
    </cfRule>
  </conditionalFormatting>
  <conditionalFormatting sqref="G33">
    <cfRule type="cellIs" dxfId="241" priority="329" operator="equal">
      <formula>"ad"</formula>
    </cfRule>
    <cfRule type="cellIs" dxfId="240" priority="330" operator="equal">
      <formula>"na"</formula>
    </cfRule>
    <cfRule type="cellIs" dxfId="239" priority="331" operator="equal">
      <formula>"n/a"</formula>
    </cfRule>
    <cfRule type="cellIs" dxfId="238" priority="332" operator="equal">
      <formula>"vf"</formula>
    </cfRule>
    <cfRule type="cellIs" dxfId="237" priority="333" operator="equal">
      <formula>"N"</formula>
    </cfRule>
    <cfRule type="cellIs" dxfId="236" priority="334" operator="equal">
      <formula>"Y"</formula>
    </cfRule>
  </conditionalFormatting>
  <conditionalFormatting sqref="F33">
    <cfRule type="expression" dxfId="235" priority="327" stopIfTrue="1">
      <formula>F33=E33</formula>
    </cfRule>
    <cfRule type="cellIs" dxfId="234" priority="328" operator="greaterThan">
      <formula>0</formula>
    </cfRule>
  </conditionalFormatting>
  <conditionalFormatting sqref="G33">
    <cfRule type="cellIs" dxfId="233" priority="325" operator="equal">
      <formula>"RI"</formula>
    </cfRule>
    <cfRule type="cellIs" dxfId="232" priority="326" operator="equal">
      <formula>"ri"</formula>
    </cfRule>
  </conditionalFormatting>
  <conditionalFormatting sqref="G33">
    <cfRule type="cellIs" dxfId="231" priority="324" operator="equal">
      <formula>"bv"</formula>
    </cfRule>
  </conditionalFormatting>
  <conditionalFormatting sqref="G34:G38">
    <cfRule type="cellIs" dxfId="230" priority="318" operator="equal">
      <formula>"ad"</formula>
    </cfRule>
    <cfRule type="cellIs" dxfId="229" priority="319" operator="equal">
      <formula>"na"</formula>
    </cfRule>
    <cfRule type="cellIs" dxfId="228" priority="320" operator="equal">
      <formula>"n/a"</formula>
    </cfRule>
    <cfRule type="cellIs" dxfId="227" priority="321" operator="equal">
      <formula>"vf"</formula>
    </cfRule>
    <cfRule type="cellIs" dxfId="226" priority="322" operator="equal">
      <formula>"N"</formula>
    </cfRule>
    <cfRule type="cellIs" dxfId="225" priority="323" operator="equal">
      <formula>"Y"</formula>
    </cfRule>
  </conditionalFormatting>
  <conditionalFormatting sqref="F34:F38">
    <cfRule type="expression" dxfId="224" priority="316" stopIfTrue="1">
      <formula>F34=E34</formula>
    </cfRule>
    <cfRule type="cellIs" dxfId="223" priority="317" operator="greaterThan">
      <formula>0</formula>
    </cfRule>
  </conditionalFormatting>
  <conditionalFormatting sqref="G34:G38">
    <cfRule type="cellIs" dxfId="222" priority="314" operator="equal">
      <formula>"RI"</formula>
    </cfRule>
    <cfRule type="cellIs" dxfId="221" priority="315" operator="equal">
      <formula>"ri"</formula>
    </cfRule>
  </conditionalFormatting>
  <conditionalFormatting sqref="G34:G38">
    <cfRule type="cellIs" dxfId="220" priority="313" operator="equal">
      <formula>"bv"</formula>
    </cfRule>
  </conditionalFormatting>
  <conditionalFormatting sqref="G41:G42">
    <cfRule type="cellIs" dxfId="219" priority="307" operator="equal">
      <formula>"ad"</formula>
    </cfRule>
    <cfRule type="cellIs" dxfId="218" priority="308" operator="equal">
      <formula>"na"</formula>
    </cfRule>
    <cfRule type="cellIs" dxfId="217" priority="309" operator="equal">
      <formula>"n/a"</formula>
    </cfRule>
    <cfRule type="cellIs" dxfId="216" priority="310" operator="equal">
      <formula>"vf"</formula>
    </cfRule>
    <cfRule type="cellIs" dxfId="215" priority="311" operator="equal">
      <formula>"N"</formula>
    </cfRule>
    <cfRule type="cellIs" dxfId="214" priority="312" operator="equal">
      <formula>"Y"</formula>
    </cfRule>
  </conditionalFormatting>
  <conditionalFormatting sqref="F41:F42">
    <cfRule type="expression" dxfId="213" priority="305" stopIfTrue="1">
      <formula>F41=E41</formula>
    </cfRule>
    <cfRule type="cellIs" dxfId="212" priority="306" operator="greaterThan">
      <formula>0</formula>
    </cfRule>
  </conditionalFormatting>
  <conditionalFormatting sqref="G41:G42">
    <cfRule type="cellIs" dxfId="211" priority="303" operator="equal">
      <formula>"RI"</formula>
    </cfRule>
    <cfRule type="cellIs" dxfId="210" priority="304" operator="equal">
      <formula>"ri"</formula>
    </cfRule>
  </conditionalFormatting>
  <conditionalFormatting sqref="G41:G42">
    <cfRule type="cellIs" dxfId="209" priority="302" operator="equal">
      <formula>"bv"</formula>
    </cfRule>
  </conditionalFormatting>
  <conditionalFormatting sqref="G45">
    <cfRule type="cellIs" dxfId="208" priority="296" operator="equal">
      <formula>"ad"</formula>
    </cfRule>
    <cfRule type="cellIs" dxfId="207" priority="297" operator="equal">
      <formula>"na"</formula>
    </cfRule>
    <cfRule type="cellIs" dxfId="206" priority="298" operator="equal">
      <formula>"n/a"</formula>
    </cfRule>
    <cfRule type="cellIs" dxfId="205" priority="299" operator="equal">
      <formula>"vf"</formula>
    </cfRule>
    <cfRule type="cellIs" dxfId="204" priority="300" operator="equal">
      <formula>"N"</formula>
    </cfRule>
    <cfRule type="cellIs" dxfId="203" priority="301" operator="equal">
      <formula>"Y"</formula>
    </cfRule>
  </conditionalFormatting>
  <conditionalFormatting sqref="F45">
    <cfRule type="expression" dxfId="202" priority="294" stopIfTrue="1">
      <formula>F45=E45</formula>
    </cfRule>
    <cfRule type="cellIs" dxfId="201" priority="295" operator="greaterThan">
      <formula>0</formula>
    </cfRule>
  </conditionalFormatting>
  <conditionalFormatting sqref="G45">
    <cfRule type="cellIs" dxfId="200" priority="292" operator="equal">
      <formula>"RI"</formula>
    </cfRule>
    <cfRule type="cellIs" dxfId="199" priority="293" operator="equal">
      <formula>"ri"</formula>
    </cfRule>
  </conditionalFormatting>
  <conditionalFormatting sqref="G45">
    <cfRule type="cellIs" dxfId="198" priority="291" operator="equal">
      <formula>"bv"</formula>
    </cfRule>
  </conditionalFormatting>
  <conditionalFormatting sqref="G51">
    <cfRule type="cellIs" dxfId="197" priority="263" operator="equal">
      <formula>"ad"</formula>
    </cfRule>
    <cfRule type="cellIs" dxfId="196" priority="264" operator="equal">
      <formula>"na"</formula>
    </cfRule>
    <cfRule type="cellIs" dxfId="195" priority="265" operator="equal">
      <formula>"n/a"</formula>
    </cfRule>
    <cfRule type="cellIs" dxfId="194" priority="266" operator="equal">
      <formula>"vf"</formula>
    </cfRule>
    <cfRule type="cellIs" dxfId="193" priority="267" operator="equal">
      <formula>"N"</formula>
    </cfRule>
    <cfRule type="cellIs" dxfId="192" priority="268" operator="equal">
      <formula>"Y"</formula>
    </cfRule>
  </conditionalFormatting>
  <conditionalFormatting sqref="F51">
    <cfRule type="expression" dxfId="191" priority="261" stopIfTrue="1">
      <formula>F51=E51</formula>
    </cfRule>
    <cfRule type="cellIs" dxfId="190" priority="262" operator="greaterThan">
      <formula>0</formula>
    </cfRule>
  </conditionalFormatting>
  <conditionalFormatting sqref="G51">
    <cfRule type="cellIs" dxfId="189" priority="259" operator="equal">
      <formula>"RI"</formula>
    </cfRule>
    <cfRule type="cellIs" dxfId="188" priority="260" operator="equal">
      <formula>"ri"</formula>
    </cfRule>
  </conditionalFormatting>
  <conditionalFormatting sqref="G51">
    <cfRule type="cellIs" dxfId="187" priority="258" operator="equal">
      <formula>"bv"</formula>
    </cfRule>
  </conditionalFormatting>
  <conditionalFormatting sqref="G54">
    <cfRule type="cellIs" dxfId="186" priority="252" operator="equal">
      <formula>"ad"</formula>
    </cfRule>
    <cfRule type="cellIs" dxfId="185" priority="253" operator="equal">
      <formula>"na"</formula>
    </cfRule>
    <cfRule type="cellIs" dxfId="184" priority="254" operator="equal">
      <formula>"n/a"</formula>
    </cfRule>
    <cfRule type="cellIs" dxfId="183" priority="255" operator="equal">
      <formula>"vf"</formula>
    </cfRule>
    <cfRule type="cellIs" dxfId="182" priority="256" operator="equal">
      <formula>"N"</formula>
    </cfRule>
    <cfRule type="cellIs" dxfId="181" priority="257" operator="equal">
      <formula>"Y"</formula>
    </cfRule>
  </conditionalFormatting>
  <conditionalFormatting sqref="F54">
    <cfRule type="expression" dxfId="180" priority="250" stopIfTrue="1">
      <formula>F54=E54</formula>
    </cfRule>
    <cfRule type="cellIs" dxfId="179" priority="251" operator="greaterThan">
      <formula>0</formula>
    </cfRule>
  </conditionalFormatting>
  <conditionalFormatting sqref="G54">
    <cfRule type="cellIs" dxfId="178" priority="248" operator="equal">
      <formula>"RI"</formula>
    </cfRule>
    <cfRule type="cellIs" dxfId="177" priority="249" operator="equal">
      <formula>"ri"</formula>
    </cfRule>
  </conditionalFormatting>
  <conditionalFormatting sqref="G54">
    <cfRule type="cellIs" dxfId="176" priority="247" operator="equal">
      <formula>"bv"</formula>
    </cfRule>
  </conditionalFormatting>
  <conditionalFormatting sqref="G57:G58">
    <cfRule type="cellIs" dxfId="175" priority="241" operator="equal">
      <formula>"ad"</formula>
    </cfRule>
    <cfRule type="cellIs" dxfId="174" priority="242" operator="equal">
      <formula>"na"</formula>
    </cfRule>
    <cfRule type="cellIs" dxfId="173" priority="243" operator="equal">
      <formula>"n/a"</formula>
    </cfRule>
    <cfRule type="cellIs" dxfId="172" priority="244" operator="equal">
      <formula>"vf"</formula>
    </cfRule>
    <cfRule type="cellIs" dxfId="171" priority="245" operator="equal">
      <formula>"N"</formula>
    </cfRule>
    <cfRule type="cellIs" dxfId="170" priority="246" operator="equal">
      <formula>"Y"</formula>
    </cfRule>
  </conditionalFormatting>
  <conditionalFormatting sqref="F57:F58">
    <cfRule type="expression" dxfId="169" priority="239" stopIfTrue="1">
      <formula>F57=E57</formula>
    </cfRule>
    <cfRule type="cellIs" dxfId="168" priority="240" operator="greaterThan">
      <formula>0</formula>
    </cfRule>
  </conditionalFormatting>
  <conditionalFormatting sqref="G57:G58">
    <cfRule type="cellIs" dxfId="167" priority="237" operator="equal">
      <formula>"RI"</formula>
    </cfRule>
    <cfRule type="cellIs" dxfId="166" priority="238" operator="equal">
      <formula>"ri"</formula>
    </cfRule>
  </conditionalFormatting>
  <conditionalFormatting sqref="G57:G58">
    <cfRule type="cellIs" dxfId="165" priority="236" operator="equal">
      <formula>"bv"</formula>
    </cfRule>
  </conditionalFormatting>
  <conditionalFormatting sqref="G60:G64">
    <cfRule type="cellIs" dxfId="164" priority="230" operator="equal">
      <formula>"ad"</formula>
    </cfRule>
    <cfRule type="cellIs" dxfId="163" priority="231" operator="equal">
      <formula>"na"</formula>
    </cfRule>
    <cfRule type="cellIs" dxfId="162" priority="232" operator="equal">
      <formula>"n/a"</formula>
    </cfRule>
    <cfRule type="cellIs" dxfId="161" priority="233" operator="equal">
      <formula>"vf"</formula>
    </cfRule>
    <cfRule type="cellIs" dxfId="160" priority="234" operator="equal">
      <formula>"N"</formula>
    </cfRule>
    <cfRule type="cellIs" dxfId="159" priority="235" operator="equal">
      <formula>"Y"</formula>
    </cfRule>
  </conditionalFormatting>
  <conditionalFormatting sqref="F60:F64">
    <cfRule type="expression" dxfId="158" priority="228" stopIfTrue="1">
      <formula>F60=E60</formula>
    </cfRule>
    <cfRule type="cellIs" dxfId="157" priority="229" operator="greaterThan">
      <formula>0</formula>
    </cfRule>
  </conditionalFormatting>
  <conditionalFormatting sqref="G60:G64">
    <cfRule type="cellIs" dxfId="156" priority="226" operator="equal">
      <formula>"RI"</formula>
    </cfRule>
    <cfRule type="cellIs" dxfId="155" priority="227" operator="equal">
      <formula>"ri"</formula>
    </cfRule>
  </conditionalFormatting>
  <conditionalFormatting sqref="G60:G64">
    <cfRule type="cellIs" dxfId="154" priority="225" operator="equal">
      <formula>"bv"</formula>
    </cfRule>
  </conditionalFormatting>
  <conditionalFormatting sqref="G66:G68">
    <cfRule type="cellIs" dxfId="153" priority="219" operator="equal">
      <formula>"ad"</formula>
    </cfRule>
    <cfRule type="cellIs" dxfId="152" priority="220" operator="equal">
      <formula>"na"</formula>
    </cfRule>
    <cfRule type="cellIs" dxfId="151" priority="221" operator="equal">
      <formula>"n/a"</formula>
    </cfRule>
    <cfRule type="cellIs" dxfId="150" priority="222" operator="equal">
      <formula>"vf"</formula>
    </cfRule>
    <cfRule type="cellIs" dxfId="149" priority="223" operator="equal">
      <formula>"N"</formula>
    </cfRule>
    <cfRule type="cellIs" dxfId="148" priority="224" operator="equal">
      <formula>"Y"</formula>
    </cfRule>
  </conditionalFormatting>
  <conditionalFormatting sqref="F66:F68">
    <cfRule type="expression" dxfId="147" priority="217" stopIfTrue="1">
      <formula>F66=E66</formula>
    </cfRule>
    <cfRule type="cellIs" dxfId="146" priority="218" operator="greaterThan">
      <formula>0</formula>
    </cfRule>
  </conditionalFormatting>
  <conditionalFormatting sqref="G66:G68">
    <cfRule type="cellIs" dxfId="145" priority="215" operator="equal">
      <formula>"RI"</formula>
    </cfRule>
    <cfRule type="cellIs" dxfId="144" priority="216" operator="equal">
      <formula>"ri"</formula>
    </cfRule>
  </conditionalFormatting>
  <conditionalFormatting sqref="G66:G68">
    <cfRule type="cellIs" dxfId="143" priority="214" operator="equal">
      <formula>"bv"</formula>
    </cfRule>
  </conditionalFormatting>
  <conditionalFormatting sqref="G71:G73">
    <cfRule type="cellIs" dxfId="142" priority="208" operator="equal">
      <formula>"ad"</formula>
    </cfRule>
    <cfRule type="cellIs" dxfId="141" priority="209" operator="equal">
      <formula>"na"</formula>
    </cfRule>
    <cfRule type="cellIs" dxfId="140" priority="210" operator="equal">
      <formula>"n/a"</formula>
    </cfRule>
    <cfRule type="cellIs" dxfId="139" priority="211" operator="equal">
      <formula>"vf"</formula>
    </cfRule>
    <cfRule type="cellIs" dxfId="138" priority="212" operator="equal">
      <formula>"N"</formula>
    </cfRule>
    <cfRule type="cellIs" dxfId="137" priority="213" operator="equal">
      <formula>"Y"</formula>
    </cfRule>
  </conditionalFormatting>
  <conditionalFormatting sqref="F71:F73">
    <cfRule type="expression" dxfId="136" priority="206" stopIfTrue="1">
      <formula>F71=E71</formula>
    </cfRule>
    <cfRule type="cellIs" dxfId="135" priority="207" operator="greaterThan">
      <formula>0</formula>
    </cfRule>
  </conditionalFormatting>
  <conditionalFormatting sqref="G71:G73">
    <cfRule type="cellIs" dxfId="134" priority="204" operator="equal">
      <formula>"RI"</formula>
    </cfRule>
    <cfRule type="cellIs" dxfId="133" priority="205" operator="equal">
      <formula>"ri"</formula>
    </cfRule>
  </conditionalFormatting>
  <conditionalFormatting sqref="G71:G73">
    <cfRule type="cellIs" dxfId="132" priority="203" operator="equal">
      <formula>"bv"</formula>
    </cfRule>
  </conditionalFormatting>
  <conditionalFormatting sqref="G76:G80">
    <cfRule type="cellIs" dxfId="131" priority="197" operator="equal">
      <formula>"ad"</formula>
    </cfRule>
    <cfRule type="cellIs" dxfId="130" priority="198" operator="equal">
      <formula>"na"</formula>
    </cfRule>
    <cfRule type="cellIs" dxfId="129" priority="199" operator="equal">
      <formula>"n/a"</formula>
    </cfRule>
    <cfRule type="cellIs" dxfId="128" priority="200" operator="equal">
      <formula>"vf"</formula>
    </cfRule>
    <cfRule type="cellIs" dxfId="127" priority="201" operator="equal">
      <formula>"N"</formula>
    </cfRule>
    <cfRule type="cellIs" dxfId="126" priority="202" operator="equal">
      <formula>"Y"</formula>
    </cfRule>
  </conditionalFormatting>
  <conditionalFormatting sqref="F76:F80">
    <cfRule type="expression" dxfId="125" priority="195" stopIfTrue="1">
      <formula>F76=E76</formula>
    </cfRule>
    <cfRule type="cellIs" dxfId="124" priority="196" operator="greaterThan">
      <formula>0</formula>
    </cfRule>
  </conditionalFormatting>
  <conditionalFormatting sqref="G76:G80">
    <cfRule type="cellIs" dxfId="123" priority="193" operator="equal">
      <formula>"RI"</formula>
    </cfRule>
    <cfRule type="cellIs" dxfId="122" priority="194" operator="equal">
      <formula>"ri"</formula>
    </cfRule>
  </conditionalFormatting>
  <conditionalFormatting sqref="G76:G80">
    <cfRule type="cellIs" dxfId="121" priority="192" operator="equal">
      <formula>"bv"</formula>
    </cfRule>
  </conditionalFormatting>
  <conditionalFormatting sqref="G84">
    <cfRule type="cellIs" dxfId="120" priority="186" operator="equal">
      <formula>"ad"</formula>
    </cfRule>
    <cfRule type="cellIs" dxfId="119" priority="187" operator="equal">
      <formula>"na"</formula>
    </cfRule>
    <cfRule type="cellIs" dxfId="118" priority="188" operator="equal">
      <formula>"n/a"</formula>
    </cfRule>
    <cfRule type="cellIs" dxfId="117" priority="189" operator="equal">
      <formula>"vf"</formula>
    </cfRule>
    <cfRule type="cellIs" dxfId="116" priority="190" operator="equal">
      <formula>"N"</formula>
    </cfRule>
    <cfRule type="cellIs" dxfId="115" priority="191" operator="equal">
      <formula>"Y"</formula>
    </cfRule>
  </conditionalFormatting>
  <conditionalFormatting sqref="F84">
    <cfRule type="expression" dxfId="114" priority="184" stopIfTrue="1">
      <formula>F84=E84</formula>
    </cfRule>
    <cfRule type="cellIs" dxfId="113" priority="185" operator="greaterThan">
      <formula>0</formula>
    </cfRule>
  </conditionalFormatting>
  <conditionalFormatting sqref="G84">
    <cfRule type="cellIs" dxfId="112" priority="182" operator="equal">
      <formula>"RI"</formula>
    </cfRule>
    <cfRule type="cellIs" dxfId="111" priority="183" operator="equal">
      <formula>"ri"</formula>
    </cfRule>
  </conditionalFormatting>
  <conditionalFormatting sqref="G84">
    <cfRule type="cellIs" dxfId="110" priority="181" operator="equal">
      <formula>"bv"</formula>
    </cfRule>
  </conditionalFormatting>
  <conditionalFormatting sqref="G87">
    <cfRule type="cellIs" dxfId="109" priority="175" operator="equal">
      <formula>"ad"</formula>
    </cfRule>
    <cfRule type="cellIs" dxfId="108" priority="176" operator="equal">
      <formula>"na"</formula>
    </cfRule>
    <cfRule type="cellIs" dxfId="107" priority="177" operator="equal">
      <formula>"n/a"</formula>
    </cfRule>
    <cfRule type="cellIs" dxfId="106" priority="178" operator="equal">
      <formula>"vf"</formula>
    </cfRule>
    <cfRule type="cellIs" dxfId="105" priority="179" operator="equal">
      <formula>"N"</formula>
    </cfRule>
    <cfRule type="cellIs" dxfId="104" priority="180" operator="equal">
      <formula>"Y"</formula>
    </cfRule>
  </conditionalFormatting>
  <conditionalFormatting sqref="F87">
    <cfRule type="expression" dxfId="103" priority="173" stopIfTrue="1">
      <formula>F87=E87</formula>
    </cfRule>
    <cfRule type="cellIs" dxfId="102" priority="174" operator="greaterThan">
      <formula>0</formula>
    </cfRule>
  </conditionalFormatting>
  <conditionalFormatting sqref="G87">
    <cfRule type="cellIs" dxfId="101" priority="171" operator="equal">
      <formula>"RI"</formula>
    </cfRule>
    <cfRule type="cellIs" dxfId="100" priority="172" operator="equal">
      <formula>"ri"</formula>
    </cfRule>
  </conditionalFormatting>
  <conditionalFormatting sqref="G87">
    <cfRule type="cellIs" dxfId="99" priority="170" operator="equal">
      <formula>"bv"</formula>
    </cfRule>
  </conditionalFormatting>
  <conditionalFormatting sqref="G13">
    <cfRule type="cellIs" dxfId="98" priority="164" operator="equal">
      <formula>"ad"</formula>
    </cfRule>
    <cfRule type="cellIs" dxfId="97" priority="165" operator="equal">
      <formula>"na"</formula>
    </cfRule>
    <cfRule type="cellIs" dxfId="96" priority="166" operator="equal">
      <formula>"n/a"</formula>
    </cfRule>
    <cfRule type="cellIs" dxfId="95" priority="167" operator="equal">
      <formula>"vf"</formula>
    </cfRule>
    <cfRule type="cellIs" dxfId="94" priority="168" operator="equal">
      <formula>"N"</formula>
    </cfRule>
    <cfRule type="cellIs" dxfId="93" priority="169" operator="equal">
      <formula>"Y"</formula>
    </cfRule>
  </conditionalFormatting>
  <conditionalFormatting sqref="G13">
    <cfRule type="cellIs" dxfId="92" priority="163" operator="equal">
      <formula>"bv"</formula>
    </cfRule>
  </conditionalFormatting>
  <conditionalFormatting sqref="G20">
    <cfRule type="cellIs" dxfId="91" priority="157" operator="equal">
      <formula>"ad"</formula>
    </cfRule>
    <cfRule type="cellIs" dxfId="90" priority="158" operator="equal">
      <formula>"na"</formula>
    </cfRule>
    <cfRule type="cellIs" dxfId="89" priority="159" operator="equal">
      <formula>"n/a"</formula>
    </cfRule>
    <cfRule type="cellIs" dxfId="88" priority="160" operator="equal">
      <formula>"vf"</formula>
    </cfRule>
    <cfRule type="cellIs" dxfId="87" priority="161" operator="equal">
      <formula>"N"</formula>
    </cfRule>
    <cfRule type="cellIs" dxfId="86" priority="162" operator="equal">
      <formula>"Y"</formula>
    </cfRule>
  </conditionalFormatting>
  <conditionalFormatting sqref="G20">
    <cfRule type="cellIs" dxfId="85" priority="156" operator="equal">
      <formula>"bv"</formula>
    </cfRule>
  </conditionalFormatting>
  <conditionalFormatting sqref="G27">
    <cfRule type="cellIs" dxfId="84" priority="80" operator="equal">
      <formula>"ad"</formula>
    </cfRule>
    <cfRule type="cellIs" dxfId="83" priority="81" operator="equal">
      <formula>"na"</formula>
    </cfRule>
    <cfRule type="cellIs" dxfId="82" priority="82" operator="equal">
      <formula>"n/a"</formula>
    </cfRule>
    <cfRule type="cellIs" dxfId="81" priority="83" operator="equal">
      <formula>"vf"</formula>
    </cfRule>
    <cfRule type="cellIs" dxfId="80" priority="84" operator="equal">
      <formula>"N"</formula>
    </cfRule>
    <cfRule type="cellIs" dxfId="79" priority="85" operator="equal">
      <formula>"Y"</formula>
    </cfRule>
  </conditionalFormatting>
  <conditionalFormatting sqref="G27">
    <cfRule type="cellIs" dxfId="78" priority="79" operator="equal">
      <formula>"bv"</formula>
    </cfRule>
  </conditionalFormatting>
  <conditionalFormatting sqref="G31">
    <cfRule type="cellIs" dxfId="77" priority="73" operator="equal">
      <formula>"ad"</formula>
    </cfRule>
    <cfRule type="cellIs" dxfId="76" priority="74" operator="equal">
      <formula>"na"</formula>
    </cfRule>
    <cfRule type="cellIs" dxfId="75" priority="75" operator="equal">
      <formula>"n/a"</formula>
    </cfRule>
    <cfRule type="cellIs" dxfId="74" priority="76" operator="equal">
      <formula>"vf"</formula>
    </cfRule>
    <cfRule type="cellIs" dxfId="73" priority="77" operator="equal">
      <formula>"N"</formula>
    </cfRule>
    <cfRule type="cellIs" dxfId="72" priority="78" operator="equal">
      <formula>"Y"</formula>
    </cfRule>
  </conditionalFormatting>
  <conditionalFormatting sqref="G31">
    <cfRule type="cellIs" dxfId="71" priority="72" operator="equal">
      <formula>"bv"</formula>
    </cfRule>
  </conditionalFormatting>
  <conditionalFormatting sqref="G50">
    <cfRule type="cellIs" dxfId="70" priority="59" operator="equal">
      <formula>"ad"</formula>
    </cfRule>
    <cfRule type="cellIs" dxfId="69" priority="60" operator="equal">
      <formula>"na"</formula>
    </cfRule>
    <cfRule type="cellIs" dxfId="68" priority="61" operator="equal">
      <formula>"n/a"</formula>
    </cfRule>
    <cfRule type="cellIs" dxfId="67" priority="62" operator="equal">
      <formula>"vf"</formula>
    </cfRule>
    <cfRule type="cellIs" dxfId="66" priority="63" operator="equal">
      <formula>"N"</formula>
    </cfRule>
    <cfRule type="cellIs" dxfId="65" priority="64" operator="equal">
      <formula>"Y"</formula>
    </cfRule>
  </conditionalFormatting>
  <conditionalFormatting sqref="G50">
    <cfRule type="cellIs" dxfId="64" priority="58" operator="equal">
      <formula>"bv"</formula>
    </cfRule>
  </conditionalFormatting>
  <conditionalFormatting sqref="G53">
    <cfRule type="cellIs" dxfId="63" priority="52" operator="equal">
      <formula>"ad"</formula>
    </cfRule>
    <cfRule type="cellIs" dxfId="62" priority="53" operator="equal">
      <formula>"na"</formula>
    </cfRule>
    <cfRule type="cellIs" dxfId="61" priority="54" operator="equal">
      <formula>"n/a"</formula>
    </cfRule>
    <cfRule type="cellIs" dxfId="60" priority="55" operator="equal">
      <formula>"vf"</formula>
    </cfRule>
    <cfRule type="cellIs" dxfId="59" priority="56" operator="equal">
      <formula>"N"</formula>
    </cfRule>
    <cfRule type="cellIs" dxfId="58" priority="57" operator="equal">
      <formula>"Y"</formula>
    </cfRule>
  </conditionalFormatting>
  <conditionalFormatting sqref="G53">
    <cfRule type="cellIs" dxfId="57" priority="51" operator="equal">
      <formula>"bv"</formula>
    </cfRule>
  </conditionalFormatting>
  <conditionalFormatting sqref="G56">
    <cfRule type="cellIs" dxfId="56" priority="45" operator="equal">
      <formula>"ad"</formula>
    </cfRule>
    <cfRule type="cellIs" dxfId="55" priority="46" operator="equal">
      <formula>"na"</formula>
    </cfRule>
    <cfRule type="cellIs" dxfId="54" priority="47" operator="equal">
      <formula>"n/a"</formula>
    </cfRule>
    <cfRule type="cellIs" dxfId="53" priority="48" operator="equal">
      <formula>"vf"</formula>
    </cfRule>
    <cfRule type="cellIs" dxfId="52" priority="49" operator="equal">
      <formula>"N"</formula>
    </cfRule>
    <cfRule type="cellIs" dxfId="51" priority="50" operator="equal">
      <formula>"Y"</formula>
    </cfRule>
  </conditionalFormatting>
  <conditionalFormatting sqref="G56">
    <cfRule type="cellIs" dxfId="50" priority="44" operator="equal">
      <formula>"bv"</formula>
    </cfRule>
  </conditionalFormatting>
  <conditionalFormatting sqref="G59">
    <cfRule type="cellIs" dxfId="49" priority="38" operator="equal">
      <formula>"ad"</formula>
    </cfRule>
    <cfRule type="cellIs" dxfId="48" priority="39" operator="equal">
      <formula>"na"</formula>
    </cfRule>
    <cfRule type="cellIs" dxfId="47" priority="40" operator="equal">
      <formula>"n/a"</formula>
    </cfRule>
    <cfRule type="cellIs" dxfId="46" priority="41" operator="equal">
      <formula>"vf"</formula>
    </cfRule>
    <cfRule type="cellIs" dxfId="45" priority="42" operator="equal">
      <formula>"N"</formula>
    </cfRule>
    <cfRule type="cellIs" dxfId="44" priority="43" operator="equal">
      <formula>"Y"</formula>
    </cfRule>
  </conditionalFormatting>
  <conditionalFormatting sqref="G59">
    <cfRule type="cellIs" dxfId="43" priority="37" operator="equal">
      <formula>"bv"</formula>
    </cfRule>
  </conditionalFormatting>
  <conditionalFormatting sqref="G65">
    <cfRule type="cellIs" dxfId="42" priority="31" operator="equal">
      <formula>"ad"</formula>
    </cfRule>
    <cfRule type="cellIs" dxfId="41" priority="32" operator="equal">
      <formula>"na"</formula>
    </cfRule>
    <cfRule type="cellIs" dxfId="40" priority="33" operator="equal">
      <formula>"n/a"</formula>
    </cfRule>
    <cfRule type="cellIs" dxfId="39" priority="34" operator="equal">
      <formula>"vf"</formula>
    </cfRule>
    <cfRule type="cellIs" dxfId="38" priority="35" operator="equal">
      <formula>"N"</formula>
    </cfRule>
    <cfRule type="cellIs" dxfId="37" priority="36" operator="equal">
      <formula>"Y"</formula>
    </cfRule>
  </conditionalFormatting>
  <conditionalFormatting sqref="G65">
    <cfRule type="cellIs" dxfId="36" priority="30" operator="equal">
      <formula>"bv"</formula>
    </cfRule>
  </conditionalFormatting>
  <conditionalFormatting sqref="G83">
    <cfRule type="cellIs" dxfId="35" priority="24" operator="equal">
      <formula>"ad"</formula>
    </cfRule>
    <cfRule type="cellIs" dxfId="34" priority="25" operator="equal">
      <formula>"na"</formula>
    </cfRule>
    <cfRule type="cellIs" dxfId="33" priority="26" operator="equal">
      <formula>"n/a"</formula>
    </cfRule>
    <cfRule type="cellIs" dxfId="32" priority="27" operator="equal">
      <formula>"vf"</formula>
    </cfRule>
    <cfRule type="cellIs" dxfId="31" priority="28" operator="equal">
      <formula>"N"</formula>
    </cfRule>
    <cfRule type="cellIs" dxfId="30" priority="29" operator="equal">
      <formula>"Y"</formula>
    </cfRule>
  </conditionalFormatting>
  <conditionalFormatting sqref="G83">
    <cfRule type="cellIs" dxfId="29" priority="23" operator="equal">
      <formula>"bv"</formula>
    </cfRule>
  </conditionalFormatting>
  <conditionalFormatting sqref="G46">
    <cfRule type="cellIs" dxfId="28" priority="17" operator="equal">
      <formula>"ad"</formula>
    </cfRule>
    <cfRule type="cellIs" dxfId="27" priority="18" operator="equal">
      <formula>"na"</formula>
    </cfRule>
    <cfRule type="cellIs" dxfId="26" priority="19" operator="equal">
      <formula>"n/a"</formula>
    </cfRule>
    <cfRule type="cellIs" dxfId="25" priority="20" operator="equal">
      <formula>"vf"</formula>
    </cfRule>
    <cfRule type="cellIs" dxfId="24" priority="21" operator="equal">
      <formula>"N"</formula>
    </cfRule>
    <cfRule type="cellIs" dxfId="23" priority="22" operator="equal">
      <formula>"Y"</formula>
    </cfRule>
  </conditionalFormatting>
  <conditionalFormatting sqref="F46">
    <cfRule type="expression" dxfId="22" priority="15" stopIfTrue="1">
      <formula>F46=E46</formula>
    </cfRule>
    <cfRule type="cellIs" dxfId="21" priority="16" operator="greaterThan">
      <formula>0</formula>
    </cfRule>
  </conditionalFormatting>
  <conditionalFormatting sqref="G46">
    <cfRule type="cellIs" dxfId="20" priority="13" operator="equal">
      <formula>"RI"</formula>
    </cfRule>
    <cfRule type="cellIs" dxfId="19" priority="14" operator="equal">
      <formula>"ri"</formula>
    </cfRule>
  </conditionalFormatting>
  <conditionalFormatting sqref="G46">
    <cfRule type="cellIs" dxfId="18" priority="12" operator="equal">
      <formula>"bv"</formula>
    </cfRule>
  </conditionalFormatting>
  <conditionalFormatting sqref="G47">
    <cfRule type="cellIs" dxfId="17" priority="6" operator="equal">
      <formula>"ad"</formula>
    </cfRule>
    <cfRule type="cellIs" dxfId="16" priority="7" operator="equal">
      <formula>"na"</formula>
    </cfRule>
    <cfRule type="cellIs" dxfId="15" priority="8" operator="equal">
      <formula>"n/a"</formula>
    </cfRule>
    <cfRule type="cellIs" dxfId="14" priority="9" operator="equal">
      <formula>"vf"</formula>
    </cfRule>
    <cfRule type="cellIs" dxfId="13" priority="10" operator="equal">
      <formula>"N"</formula>
    </cfRule>
    <cfRule type="cellIs" dxfId="12" priority="11" operator="equal">
      <formula>"Y"</formula>
    </cfRule>
  </conditionalFormatting>
  <conditionalFormatting sqref="F47">
    <cfRule type="expression" dxfId="11" priority="4" stopIfTrue="1">
      <formula>F47=E47</formula>
    </cfRule>
    <cfRule type="cellIs" dxfId="10" priority="5" operator="greaterThan">
      <formula>0</formula>
    </cfRule>
  </conditionalFormatting>
  <conditionalFormatting sqref="G47">
    <cfRule type="cellIs" dxfId="9" priority="2" operator="equal">
      <formula>"RI"</formula>
    </cfRule>
    <cfRule type="cellIs" dxfId="8" priority="3" operator="equal">
      <formula>"ri"</formula>
    </cfRule>
  </conditionalFormatting>
  <conditionalFormatting sqref="G47">
    <cfRule type="cellIs" dxfId="7" priority="1" operator="equal">
      <formula>"bv"</formula>
    </cfRule>
  </conditionalFormatting>
  <pageMargins left="0.25" right="0.25" top="0.75" bottom="0.75" header="0.3" footer="0.3"/>
  <pageSetup scale="79" fitToHeight="0" orientation="portrait" r:id="rId4"/>
  <headerFooter>
    <oddHeader>&amp;C&amp;"+,Regular"&amp;20EarthCraft House Worksheet</oddHeader>
    <oddFooter>&amp;Lv.2014.04.01&amp;CEarthCraft House 2014&amp;R&amp;P of &amp;N</oddFooter>
  </headerFooter>
  <rowBreaks count="1" manualBreakCount="1">
    <brk id="43" min="1" max="7" man="1"/>
  </rowBreaks>
  <extLst>
    <ext xmlns:x14="http://schemas.microsoft.com/office/spreadsheetml/2009/9/main" uri="{78C0D931-6437-407d-A8EE-F0AAD7539E65}">
      <x14:conditionalFormattings>
        <x14:conditionalFormatting xmlns:xm="http://schemas.microsoft.com/office/excel/2006/main">
          <x14:cfRule type="expression" priority="714" stopIfTrue="1" id="{2C4D4911-2BCC-4F62-96E2-2A919FAE9BF3}">
            <xm:f>Worksheet!F75=Worksheet!E75</xm:f>
            <x14:dxf>
              <fill>
                <patternFill>
                  <bgColor rgb="FF92D050"/>
                </patternFill>
              </fill>
            </x14:dxf>
          </x14:cfRule>
          <xm:sqref>H77:H80 H71:H72</xm:sqref>
        </x14:conditionalFormatting>
        <x14:conditionalFormatting xmlns:xm="http://schemas.microsoft.com/office/excel/2006/main">
          <x14:cfRule type="expression" priority="563" stopIfTrue="1" id="{A6D68755-1F4D-4711-AD71-6E5388DEB902}">
            <xm:f>Worksheet!F63=Worksheet!E63</xm:f>
            <x14:dxf>
              <fill>
                <patternFill>
                  <bgColor rgb="FF92D050"/>
                </patternFill>
              </fill>
            </x14:dxf>
          </x14:cfRule>
          <xm:sqref>H64</xm:sqref>
        </x14:conditionalFormatting>
        <x14:conditionalFormatting xmlns:xm="http://schemas.microsoft.com/office/excel/2006/main">
          <x14:cfRule type="expression" priority="2207" stopIfTrue="1" id="{2C4D4911-2BCC-4F62-96E2-2A919FAE9BF3}">
            <xm:f>Worksheet!F74=Worksheet!E74</xm:f>
            <x14:dxf>
              <fill>
                <patternFill>
                  <bgColor rgb="FF92D050"/>
                </patternFill>
              </fill>
            </x14:dxf>
          </x14:cfRule>
          <xm:sqref>H68:H69</xm:sqref>
        </x14:conditionalFormatting>
        <x14:conditionalFormatting xmlns:xm="http://schemas.microsoft.com/office/excel/2006/main">
          <x14:cfRule type="expression" priority="2227" stopIfTrue="1" id="{2C4D4911-2BCC-4F62-96E2-2A919FAE9BF3}">
            <xm:f>Worksheet!F76=Worksheet!E76</xm:f>
            <x14:dxf>
              <fill>
                <patternFill>
                  <bgColor rgb="FF92D050"/>
                </patternFill>
              </fill>
            </x14:dxf>
          </x14:cfRule>
          <xm:sqref>H8:H9</xm:sqref>
        </x14:conditionalFormatting>
        <x14:conditionalFormatting xmlns:xm="http://schemas.microsoft.com/office/excel/2006/main">
          <x14:cfRule type="expression" priority="2231" stopIfTrue="1" id="{2C4D4911-2BCC-4F62-96E2-2A919FAE9BF3}">
            <xm:f>Worksheet!F80=Worksheet!E80</xm:f>
            <x14:dxf>
              <fill>
                <patternFill>
                  <bgColor rgb="FF92D050"/>
                </patternFill>
              </fill>
            </x14:dxf>
          </x14:cfRule>
          <xm:sqref>H73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pageSetUpPr fitToPage="1"/>
  </sheetPr>
  <dimension ref="A1:N28"/>
  <sheetViews>
    <sheetView showGridLines="0" view="pageLayout" zoomScaleNormal="100" zoomScaleSheetLayoutView="100" workbookViewId="0">
      <selection activeCell="B9" sqref="B9"/>
    </sheetView>
  </sheetViews>
  <sheetFormatPr defaultRowHeight="14.25" x14ac:dyDescent="0.2"/>
  <cols>
    <col min="1" max="1" width="16.85546875" style="62" customWidth="1"/>
    <col min="2" max="2" width="16.7109375" style="62" customWidth="1"/>
    <col min="3" max="3" width="13.42578125" style="62" bestFit="1" customWidth="1"/>
    <col min="4" max="4" width="8.7109375" style="62" customWidth="1"/>
    <col min="5" max="5" width="6.7109375" style="62" customWidth="1"/>
    <col min="6" max="6" width="8.7109375" style="62" customWidth="1"/>
    <col min="7" max="7" width="1.7109375" style="62" customWidth="1"/>
    <col min="8" max="8" width="14.7109375" style="62" customWidth="1"/>
    <col min="9" max="9" width="24" style="62" customWidth="1"/>
    <col min="10" max="10" width="9.140625" style="62" hidden="1" customWidth="1"/>
    <col min="11" max="16384" width="9.140625" style="62"/>
  </cols>
  <sheetData>
    <row r="1" spans="1:14" x14ac:dyDescent="0.2">
      <c r="A1" s="180" t="str">
        <f>'Cover Sheet'!A2</f>
        <v>Builder Company:</v>
      </c>
      <c r="B1" s="181" t="str">
        <f>IF('Cover Sheet'!C2="","",'Cover Sheet'!C2)</f>
        <v/>
      </c>
      <c r="C1" s="181"/>
      <c r="D1" s="186"/>
      <c r="E1" s="183" t="str">
        <f>'Cover Sheet'!G2</f>
        <v>House Address:</v>
      </c>
      <c r="G1" s="181" t="str">
        <f>IF('Cover Sheet'!I2="","",'Cover Sheet'!I2)</f>
        <v/>
      </c>
      <c r="H1" s="181"/>
      <c r="I1" s="181"/>
    </row>
    <row r="2" spans="1:14" x14ac:dyDescent="0.2">
      <c r="A2" s="180" t="str">
        <f>'Cover Sheet'!A3</f>
        <v>Contact Person:</v>
      </c>
      <c r="B2" s="181" t="str">
        <f>IF('Cover Sheet'!C3="","",'Cover Sheet'!C3)</f>
        <v/>
      </c>
      <c r="C2" s="181"/>
      <c r="D2" s="186"/>
      <c r="E2" s="183" t="str">
        <f>'Cover Sheet'!G3</f>
        <v>City, State:</v>
      </c>
      <c r="G2" s="181" t="str">
        <f>IF('Cover Sheet'!I3="","",'Cover Sheet'!I3)</f>
        <v/>
      </c>
      <c r="H2" s="181"/>
      <c r="I2" s="181"/>
    </row>
    <row r="3" spans="1:14" x14ac:dyDescent="0.2">
      <c r="A3" s="180" t="str">
        <f>'Cover Sheet'!A4</f>
        <v>Phone:</v>
      </c>
      <c r="B3" s="181" t="str">
        <f>IF('Cover Sheet'!C4="","",'Cover Sheet'!C4)</f>
        <v/>
      </c>
      <c r="C3" s="181"/>
      <c r="D3" s="186"/>
      <c r="E3" s="183" t="str">
        <f>'Cover Sheet'!G4</f>
        <v>Zip Code:</v>
      </c>
      <c r="G3" s="181" t="str">
        <f>IF('Cover Sheet'!I4="","",'Cover Sheet'!I4)</f>
        <v/>
      </c>
      <c r="H3" s="181"/>
      <c r="I3" s="181"/>
    </row>
    <row r="4" spans="1:14" x14ac:dyDescent="0.2">
      <c r="A4" s="180" t="str">
        <f>'Cover Sheet'!A5</f>
        <v>Plan Name:</v>
      </c>
      <c r="B4" s="181" t="str">
        <f>IF('Cover Sheet'!C5="","",'Cover Sheet'!C5)</f>
        <v/>
      </c>
      <c r="C4" s="181"/>
      <c r="D4" s="186"/>
      <c r="E4" s="183" t="str">
        <f>'Cover Sheet'!G5</f>
        <v>Lot #:</v>
      </c>
      <c r="G4" s="181" t="str">
        <f>IF('Cover Sheet'!I5="","",'Cover Sheet'!I5)</f>
        <v/>
      </c>
      <c r="H4" s="181"/>
      <c r="I4" s="181"/>
    </row>
    <row r="5" spans="1:14" x14ac:dyDescent="0.2">
      <c r="A5" s="180" t="str">
        <f>'Cover Sheet'!A6</f>
        <v>Technical Advisor:</v>
      </c>
      <c r="B5" s="181" t="str">
        <f>IF('Cover Sheet'!C6="","",'Cover Sheet'!C6)</f>
        <v/>
      </c>
      <c r="C5" s="181"/>
      <c r="D5" s="186"/>
      <c r="E5" s="183" t="str">
        <f>'Cover Sheet'!G6</f>
        <v>Community:</v>
      </c>
      <c r="G5" s="181" t="str">
        <f>IF('Cover Sheet'!I6="","",'Cover Sheet'!I6)</f>
        <v/>
      </c>
      <c r="H5" s="181"/>
      <c r="I5" s="181"/>
    </row>
    <row r="6" spans="1:14" ht="15" thickBot="1" x14ac:dyDescent="0.25">
      <c r="A6" s="182"/>
      <c r="B6" s="182"/>
      <c r="C6" s="182"/>
      <c r="D6" s="182"/>
      <c r="E6" s="182"/>
      <c r="F6" s="182"/>
      <c r="G6" s="184"/>
      <c r="H6" s="185"/>
      <c r="I6" s="184"/>
    </row>
    <row r="7" spans="1:14" s="8" customFormat="1" ht="18" customHeight="1" x14ac:dyDescent="0.25">
      <c r="A7" s="791" t="s">
        <v>152</v>
      </c>
      <c r="B7" s="789"/>
      <c r="C7" s="789"/>
      <c r="D7" s="789"/>
      <c r="E7" s="789"/>
      <c r="F7" s="790"/>
      <c r="G7" s="75"/>
      <c r="H7" s="792" t="s">
        <v>169</v>
      </c>
      <c r="I7" s="793"/>
    </row>
    <row r="8" spans="1:14" s="67" customFormat="1" x14ac:dyDescent="0.2">
      <c r="A8" s="72" t="s">
        <v>153</v>
      </c>
      <c r="B8" s="16" t="s">
        <v>154</v>
      </c>
      <c r="C8" s="16" t="s">
        <v>387</v>
      </c>
      <c r="D8" s="16" t="s">
        <v>155</v>
      </c>
      <c r="E8" s="16" t="s">
        <v>156</v>
      </c>
      <c r="F8" s="73" t="s">
        <v>176</v>
      </c>
      <c r="H8" s="1014" t="s">
        <v>174</v>
      </c>
      <c r="I8" s="1015"/>
      <c r="J8" s="67" t="s">
        <v>373</v>
      </c>
      <c r="K8" s="66"/>
    </row>
    <row r="9" spans="1:14" s="9" customFormat="1" ht="14.1" customHeight="1" x14ac:dyDescent="0.2">
      <c r="A9" s="74" t="s">
        <v>157</v>
      </c>
      <c r="B9" s="172"/>
      <c r="C9" s="172"/>
      <c r="D9" s="172"/>
      <c r="E9" s="172"/>
      <c r="F9" s="173"/>
      <c r="G9" s="65"/>
      <c r="H9" s="76" t="s">
        <v>332</v>
      </c>
      <c r="I9" s="176"/>
      <c r="J9" s="67" t="s">
        <v>374</v>
      </c>
      <c r="K9" s="69"/>
    </row>
    <row r="10" spans="1:14" s="67" customFormat="1" ht="14.1" customHeight="1" x14ac:dyDescent="0.2">
      <c r="A10" s="74" t="s">
        <v>158</v>
      </c>
      <c r="B10" s="172"/>
      <c r="C10" s="172"/>
      <c r="D10" s="172"/>
      <c r="E10" s="172"/>
      <c r="F10" s="173"/>
      <c r="G10" s="65"/>
      <c r="H10" s="76" t="s">
        <v>330</v>
      </c>
      <c r="I10" s="176"/>
      <c r="J10" s="67" t="s">
        <v>375</v>
      </c>
      <c r="K10" s="69"/>
      <c r="N10" s="9"/>
    </row>
    <row r="11" spans="1:14" s="9" customFormat="1" ht="14.1" customHeight="1" x14ac:dyDescent="0.2">
      <c r="A11" s="74" t="s">
        <v>159</v>
      </c>
      <c r="B11" s="172"/>
      <c r="C11" s="172"/>
      <c r="D11" s="172"/>
      <c r="E11" s="172"/>
      <c r="F11" s="173"/>
      <c r="G11" s="65"/>
      <c r="H11" s="1014" t="s">
        <v>175</v>
      </c>
      <c r="I11" s="1015"/>
      <c r="J11" s="69"/>
      <c r="K11" s="69"/>
      <c r="N11" s="67"/>
    </row>
    <row r="12" spans="1:14" s="67" customFormat="1" ht="14.1" customHeight="1" x14ac:dyDescent="0.25">
      <c r="A12" s="74" t="s">
        <v>160</v>
      </c>
      <c r="B12" s="172"/>
      <c r="C12" s="172"/>
      <c r="D12" s="172"/>
      <c r="E12" s="172"/>
      <c r="F12" s="173"/>
      <c r="G12" s="65"/>
      <c r="H12" s="76" t="s">
        <v>332</v>
      </c>
      <c r="I12" s="177"/>
      <c r="J12" t="s">
        <v>376</v>
      </c>
      <c r="K12" s="69"/>
      <c r="N12" s="9"/>
    </row>
    <row r="13" spans="1:14" s="9" customFormat="1" ht="14.1" customHeight="1" x14ac:dyDescent="0.25">
      <c r="A13" s="74" t="s">
        <v>161</v>
      </c>
      <c r="B13" s="172"/>
      <c r="C13" s="172"/>
      <c r="D13" s="172"/>
      <c r="E13" s="172"/>
      <c r="F13" s="173"/>
      <c r="G13" s="65"/>
      <c r="H13" s="76" t="s">
        <v>330</v>
      </c>
      <c r="I13" s="178"/>
      <c r="J13" t="s">
        <v>377</v>
      </c>
      <c r="K13" s="69"/>
      <c r="N13" s="67"/>
    </row>
    <row r="14" spans="1:14" s="67" customFormat="1" ht="14.1" customHeight="1" x14ac:dyDescent="0.25">
      <c r="A14" s="74" t="s">
        <v>162</v>
      </c>
      <c r="B14" s="172"/>
      <c r="C14" s="172"/>
      <c r="D14" s="172"/>
      <c r="E14" s="172"/>
      <c r="F14" s="173"/>
      <c r="G14" s="65"/>
      <c r="H14" s="1014" t="s">
        <v>177</v>
      </c>
      <c r="I14" s="1015"/>
      <c r="J14" t="s">
        <v>378</v>
      </c>
      <c r="K14" s="69"/>
      <c r="N14" s="9"/>
    </row>
    <row r="15" spans="1:14" s="9" customFormat="1" ht="14.1" customHeight="1" x14ac:dyDescent="0.25">
      <c r="A15" s="74" t="s">
        <v>163</v>
      </c>
      <c r="B15" s="172"/>
      <c r="C15" s="172"/>
      <c r="D15" s="172"/>
      <c r="E15" s="172"/>
      <c r="F15" s="173"/>
      <c r="G15" s="65"/>
      <c r="H15" s="76" t="s">
        <v>332</v>
      </c>
      <c r="I15" s="178"/>
      <c r="J15" t="s">
        <v>379</v>
      </c>
      <c r="K15" s="69"/>
      <c r="N15" s="67"/>
    </row>
    <row r="16" spans="1:14" s="9" customFormat="1" ht="14.1" customHeight="1" x14ac:dyDescent="0.25">
      <c r="A16" s="74" t="s">
        <v>164</v>
      </c>
      <c r="B16" s="172"/>
      <c r="C16" s="172"/>
      <c r="D16" s="172"/>
      <c r="E16" s="172"/>
      <c r="F16" s="173"/>
      <c r="G16" s="65"/>
      <c r="H16" s="76" t="s">
        <v>330</v>
      </c>
      <c r="I16" s="178"/>
      <c r="J16" t="s">
        <v>380</v>
      </c>
      <c r="K16" s="69"/>
    </row>
    <row r="17" spans="1:14" s="67" customFormat="1" ht="14.1" customHeight="1" x14ac:dyDescent="0.25">
      <c r="A17" s="74" t="s">
        <v>165</v>
      </c>
      <c r="B17" s="172"/>
      <c r="C17" s="172"/>
      <c r="D17" s="172"/>
      <c r="E17" s="172"/>
      <c r="F17" s="173"/>
      <c r="G17" s="65"/>
      <c r="H17" s="76" t="s">
        <v>333</v>
      </c>
      <c r="I17" s="178"/>
      <c r="J17" t="s">
        <v>381</v>
      </c>
      <c r="K17" s="69"/>
    </row>
    <row r="18" spans="1:14" s="9" customFormat="1" ht="14.1" customHeight="1" x14ac:dyDescent="0.25">
      <c r="A18" s="74" t="s">
        <v>166</v>
      </c>
      <c r="B18" s="172"/>
      <c r="C18" s="172"/>
      <c r="D18" s="172"/>
      <c r="E18" s="172"/>
      <c r="F18" s="173"/>
      <c r="G18" s="65"/>
      <c r="H18" s="76" t="s">
        <v>334</v>
      </c>
      <c r="I18" s="178"/>
      <c r="J18" t="s">
        <v>382</v>
      </c>
      <c r="K18" s="69"/>
    </row>
    <row r="19" spans="1:14" s="67" customFormat="1" ht="14.1" customHeight="1" thickBot="1" x14ac:dyDescent="0.3">
      <c r="A19" s="74" t="s">
        <v>167</v>
      </c>
      <c r="B19" s="172"/>
      <c r="C19" s="172"/>
      <c r="D19" s="172"/>
      <c r="E19" s="172"/>
      <c r="F19" s="173"/>
      <c r="G19" s="65"/>
      <c r="H19" s="150" t="s">
        <v>335</v>
      </c>
      <c r="I19" s="179"/>
      <c r="J19" t="s">
        <v>383</v>
      </c>
      <c r="K19" s="69"/>
      <c r="N19" s="9"/>
    </row>
    <row r="20" spans="1:14" s="9" customFormat="1" ht="14.1" customHeight="1" thickBot="1" x14ac:dyDescent="0.3">
      <c r="A20" s="64" t="s">
        <v>168</v>
      </c>
      <c r="B20" s="174"/>
      <c r="C20" s="174"/>
      <c r="D20" s="174"/>
      <c r="E20" s="174"/>
      <c r="F20" s="175"/>
      <c r="G20" s="65"/>
      <c r="H20" s="69"/>
      <c r="I20" s="70"/>
      <c r="J20" t="s">
        <v>384</v>
      </c>
      <c r="K20" s="69"/>
      <c r="L20" s="70"/>
      <c r="M20" s="70"/>
      <c r="N20" s="67"/>
    </row>
    <row r="21" spans="1:14" s="9" customFormat="1" ht="3.95" customHeight="1" thickBot="1" x14ac:dyDescent="0.3">
      <c r="A21" s="65"/>
      <c r="B21" s="65"/>
      <c r="C21" s="65"/>
      <c r="D21" s="65"/>
      <c r="E21" s="65"/>
      <c r="F21" s="65"/>
      <c r="G21" s="65"/>
      <c r="H21" s="69"/>
      <c r="I21" s="70"/>
      <c r="J21" t="s">
        <v>385</v>
      </c>
      <c r="K21" s="69"/>
      <c r="L21" s="70"/>
      <c r="M21" s="70"/>
      <c r="N21" s="67"/>
    </row>
    <row r="22" spans="1:14" s="67" customFormat="1" ht="15" x14ac:dyDescent="0.25">
      <c r="A22" s="794" t="s">
        <v>170</v>
      </c>
      <c r="B22" s="795"/>
      <c r="C22" s="795"/>
      <c r="D22" s="795"/>
      <c r="E22" s="795"/>
      <c r="F22" s="795"/>
      <c r="G22" s="796"/>
      <c r="H22" s="796"/>
      <c r="I22" s="797"/>
      <c r="J22" t="s">
        <v>386</v>
      </c>
      <c r="K22" s="65"/>
      <c r="L22" s="68"/>
      <c r="M22" s="68"/>
      <c r="N22" s="9"/>
    </row>
    <row r="23" spans="1:14" x14ac:dyDescent="0.2">
      <c r="A23" s="799" t="s">
        <v>171</v>
      </c>
      <c r="B23" s="800"/>
      <c r="C23" s="71"/>
      <c r="D23" s="71"/>
      <c r="E23" s="71"/>
      <c r="F23" s="71"/>
      <c r="G23" s="71"/>
      <c r="H23" s="71"/>
      <c r="I23" s="143" t="str">
        <f>IF('Cover Sheet'!J8="","",'Cover Sheet'!J8)</f>
        <v/>
      </c>
    </row>
    <row r="24" spans="1:14" ht="144" customHeight="1" x14ac:dyDescent="0.2">
      <c r="A24" s="1005"/>
      <c r="B24" s="1006"/>
      <c r="C24" s="1006"/>
      <c r="D24" s="1006"/>
      <c r="E24" s="1006"/>
      <c r="F24" s="1006"/>
      <c r="G24" s="1006"/>
      <c r="H24" s="1006"/>
      <c r="I24" s="1007"/>
    </row>
    <row r="25" spans="1:14" x14ac:dyDescent="0.2">
      <c r="A25" s="801" t="s">
        <v>172</v>
      </c>
      <c r="B25" s="800"/>
      <c r="C25" s="63"/>
      <c r="D25" s="63"/>
      <c r="E25" s="63"/>
      <c r="F25" s="63"/>
      <c r="G25" s="63"/>
      <c r="H25" s="63"/>
      <c r="I25" s="798" t="str">
        <f>IF('Cover Sheet'!J9="","",'Cover Sheet'!J9)</f>
        <v/>
      </c>
    </row>
    <row r="26" spans="1:14" ht="144" customHeight="1" x14ac:dyDescent="0.2">
      <c r="A26" s="1008"/>
      <c r="B26" s="1009"/>
      <c r="C26" s="1009"/>
      <c r="D26" s="1009"/>
      <c r="E26" s="1009"/>
      <c r="F26" s="1009"/>
      <c r="G26" s="1009"/>
      <c r="H26" s="1009"/>
      <c r="I26" s="1010"/>
      <c r="J26" s="62" t="s">
        <v>389</v>
      </c>
    </row>
    <row r="27" spans="1:14" x14ac:dyDescent="0.2">
      <c r="A27" s="799" t="s">
        <v>173</v>
      </c>
      <c r="B27" s="800"/>
      <c r="C27" s="63"/>
      <c r="D27" s="63"/>
      <c r="E27" s="63"/>
      <c r="F27" s="63"/>
      <c r="G27" s="63"/>
      <c r="H27" s="63"/>
      <c r="I27" s="144"/>
      <c r="J27" s="62" t="s">
        <v>388</v>
      </c>
    </row>
    <row r="28" spans="1:14" ht="72" customHeight="1" thickBot="1" x14ac:dyDescent="0.25">
      <c r="A28" s="1011"/>
      <c r="B28" s="1012"/>
      <c r="C28" s="1012"/>
      <c r="D28" s="1012"/>
      <c r="E28" s="1012"/>
      <c r="F28" s="1012"/>
      <c r="G28" s="1012"/>
      <c r="H28" s="1012"/>
      <c r="I28" s="1013"/>
    </row>
  </sheetData>
  <sheetProtection password="93E8" sheet="1" objects="1" scenarios="1" selectLockedCells="1"/>
  <customSheetViews>
    <customSheetView guid="{22567D11-EBB8-4CE8-80E0-9D844DBA6A3C}" showPageBreaks="1" showGridLines="0" fitToPage="1" printArea="1" hiddenColumns="1" view="pageLayout">
      <selection activeCell="B9" sqref="B9"/>
      <pageMargins left="0.7" right="0.7" top="2" bottom="0.75" header="0.3" footer="0.3"/>
      <printOptions horizontalCentered="1"/>
      <pageSetup scale="81" orientation="portrait" r:id="rId1"/>
      <headerFooter>
        <oddHeader>&amp;C&amp;G
Inspection Notes</oddHeader>
        <oddFooter>&amp;L&amp;"-,Regular"&amp;9v2014&amp;C&amp;"-,Regular"&amp;9EarthCraft House &amp;R&amp;"-,Regular"&amp;9&amp;P of &amp;N</oddFooter>
      </headerFooter>
    </customSheetView>
    <customSheetView guid="{2AD44DDD-20C4-405B-8AAF-6409521CD900}" showGridLines="0" fitToPage="1" hiddenColumns="1">
      <selection activeCell="A24" sqref="A24:I24"/>
      <pageMargins left="0.7" right="0.7" top="2" bottom="0.75" header="0.3" footer="0.3"/>
      <printOptions horizontalCentered="1"/>
      <pageSetup scale="81" orientation="portrait" r:id="rId2"/>
      <headerFooter>
        <oddHeader>&amp;C&amp;G
Inspection Notes</oddHeader>
        <oddFooter>&amp;L&amp;"-,Regular"&amp;9v.2014.04.01&amp;C&amp;"-,Regular"&amp;9EarthCraft House 2014&amp;R&amp;"-,Regular"&amp;9&amp;P of &amp;N</oddFooter>
      </headerFooter>
    </customSheetView>
    <customSheetView guid="{018AB515-AB17-4172-9F06-1432D1C49B1F}" showPageBreaks="1" showGridLines="0" fitToPage="1" printArea="1" hiddenColumns="1">
      <selection activeCell="A24" sqref="A24:I24"/>
      <pageMargins left="0.7" right="0.7" top="2" bottom="0.75" header="0.3" footer="0.3"/>
      <printOptions horizontalCentered="1"/>
      <pageSetup scale="81" orientation="portrait" r:id="rId3"/>
      <headerFooter>
        <oddHeader>&amp;C&amp;G
Inspection Notes</oddHeader>
        <oddFooter>&amp;L&amp;"-,Regular"&amp;9v.2014.04.01&amp;C&amp;"-,Regular"&amp;9EarthCraft House 2014&amp;R&amp;"-,Regular"&amp;9&amp;P of &amp;N</oddFooter>
      </headerFooter>
    </customSheetView>
  </customSheetViews>
  <mergeCells count="6">
    <mergeCell ref="A24:I24"/>
    <mergeCell ref="A26:I26"/>
    <mergeCell ref="A28:I28"/>
    <mergeCell ref="H14:I14"/>
    <mergeCell ref="H8:I8"/>
    <mergeCell ref="H11:I11"/>
  </mergeCells>
  <dataValidations count="3">
    <dataValidation type="list" allowBlank="1" showInputMessage="1" showErrorMessage="1" sqref="E9:E20">
      <formula1>$J$7:$J$10</formula1>
    </dataValidation>
    <dataValidation type="list" allowBlank="1" showInputMessage="1" showErrorMessage="1" sqref="B9:B20">
      <formula1>$J$11:$J$22</formula1>
    </dataValidation>
    <dataValidation type="list" allowBlank="1" showInputMessage="1" showErrorMessage="1" sqref="C9:C20">
      <formula1>$J$25:$J$27</formula1>
    </dataValidation>
  </dataValidations>
  <printOptions horizontalCentered="1"/>
  <pageMargins left="0.7" right="0.7" top="2" bottom="0.75" header="0.3" footer="0.3"/>
  <pageSetup scale="81" orientation="portrait" r:id="rId4"/>
  <headerFooter>
    <oddHeader>&amp;C&amp;G
Inspection Notes</oddHeader>
    <oddFooter>&amp;L&amp;"-,Regular"&amp;9v2014&amp;C&amp;"-,Regular"&amp;9EarthCraft House &amp;R&amp;"-,Regular"&amp;9&amp;P of &amp;N</oddFooter>
  </headerFooter>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51"/>
  <sheetViews>
    <sheetView showGridLines="0" view="pageLayout" zoomScaleNormal="100" zoomScaleSheetLayoutView="100" workbookViewId="0">
      <selection activeCell="B7" sqref="B7"/>
    </sheetView>
  </sheetViews>
  <sheetFormatPr defaultRowHeight="10.5" x14ac:dyDescent="0.15"/>
  <cols>
    <col min="1" max="1" width="13.140625" style="104" customWidth="1"/>
    <col min="2" max="2" width="17.42578125" style="104" customWidth="1"/>
    <col min="3" max="3" width="8.7109375" style="104" customWidth="1"/>
    <col min="4" max="4" width="9.28515625" style="104" customWidth="1"/>
    <col min="5" max="5" width="9.5703125" style="104" customWidth="1"/>
    <col min="6" max="6" width="12.42578125" style="104" customWidth="1"/>
    <col min="7" max="7" width="8.7109375" style="104" customWidth="1"/>
    <col min="8" max="8" width="11.42578125" style="104" customWidth="1"/>
    <col min="9" max="9" width="0" style="104" hidden="1" customWidth="1"/>
    <col min="10" max="16384" width="9.140625" style="104"/>
  </cols>
  <sheetData>
    <row r="1" spans="1:11" s="103" customFormat="1" ht="14.1" customHeight="1" x14ac:dyDescent="0.15">
      <c r="A1" s="109" t="str">
        <f>'Cover Sheet'!A2</f>
        <v>Builder Company:</v>
      </c>
      <c r="B1" s="108"/>
      <c r="C1" s="1016" t="str">
        <f>IF('Cover Sheet'!C2="","",'Cover Sheet'!C2)</f>
        <v/>
      </c>
      <c r="D1" s="1016"/>
      <c r="E1" s="109" t="str">
        <f>'Cover Sheet'!G2</f>
        <v>House Address:</v>
      </c>
      <c r="G1" s="1016" t="str">
        <f>IF('Cover Sheet'!I2="","",'Cover Sheet'!I2)</f>
        <v/>
      </c>
      <c r="H1" s="1016"/>
    </row>
    <row r="2" spans="1:11" s="103" customFormat="1" ht="14.1" customHeight="1" x14ac:dyDescent="0.15">
      <c r="A2" s="109" t="str">
        <f>'Cover Sheet'!A3</f>
        <v>Contact Person:</v>
      </c>
      <c r="C2" s="1016" t="str">
        <f>IF('Cover Sheet'!C3="","",'Cover Sheet'!C3)</f>
        <v/>
      </c>
      <c r="D2" s="1016"/>
      <c r="E2" s="109" t="str">
        <f>'Cover Sheet'!G3</f>
        <v>City, State:</v>
      </c>
      <c r="G2" s="1016" t="str">
        <f>IF('Cover Sheet'!I3="","",'Cover Sheet'!I3)</f>
        <v/>
      </c>
      <c r="H2" s="1016"/>
    </row>
    <row r="3" spans="1:11" s="103" customFormat="1" ht="14.1" customHeight="1" x14ac:dyDescent="0.15">
      <c r="A3" s="109" t="str">
        <f>'Cover Sheet'!A4</f>
        <v>Phone:</v>
      </c>
      <c r="C3" s="1016" t="str">
        <f>IF('Cover Sheet'!C4="","",'Cover Sheet'!C4)</f>
        <v/>
      </c>
      <c r="D3" s="1016"/>
      <c r="E3" s="109" t="str">
        <f>'Cover Sheet'!G4</f>
        <v>Zip Code:</v>
      </c>
      <c r="G3" s="1016" t="str">
        <f>IF('Cover Sheet'!I4="","",'Cover Sheet'!I4)</f>
        <v/>
      </c>
      <c r="H3" s="1016"/>
    </row>
    <row r="4" spans="1:11" s="103" customFormat="1" ht="14.1" customHeight="1" x14ac:dyDescent="0.15">
      <c r="A4" s="109" t="str">
        <f>'Cover Sheet'!A5</f>
        <v>Plan Name:</v>
      </c>
      <c r="B4" s="110"/>
      <c r="C4" s="1016" t="str">
        <f>IF('Cover Sheet'!C5="","",'Cover Sheet'!C5)</f>
        <v/>
      </c>
      <c r="D4" s="1016"/>
      <c r="E4" s="109" t="str">
        <f>'Cover Sheet'!G5</f>
        <v>Lot #:</v>
      </c>
      <c r="G4" s="1016" t="str">
        <f>IF('Cover Sheet'!I5="","",'Cover Sheet'!I5)</f>
        <v/>
      </c>
      <c r="H4" s="1016"/>
      <c r="I4" s="111"/>
    </row>
    <row r="5" spans="1:11" s="103" customFormat="1" ht="14.1" customHeight="1" x14ac:dyDescent="0.15">
      <c r="A5" s="109" t="str">
        <f>'Cover Sheet'!A6</f>
        <v>Technical Advisor:</v>
      </c>
      <c r="B5" s="110"/>
      <c r="C5" s="1016" t="str">
        <f>IF('Cover Sheet'!C6="","",'Cover Sheet'!C6)</f>
        <v/>
      </c>
      <c r="D5" s="1016"/>
      <c r="E5" s="109" t="str">
        <f>'Cover Sheet'!G6</f>
        <v>Community:</v>
      </c>
      <c r="G5" s="1016" t="str">
        <f>IF('Cover Sheet'!I6="","",'Cover Sheet'!I6)</f>
        <v/>
      </c>
      <c r="H5" s="1016"/>
      <c r="I5" s="111"/>
    </row>
    <row r="6" spans="1:11" s="103" customFormat="1" ht="3.95" customHeight="1" x14ac:dyDescent="0.15">
      <c r="A6" s="109"/>
      <c r="B6" s="110"/>
      <c r="C6" s="106"/>
      <c r="D6" s="111"/>
      <c r="E6" s="110"/>
      <c r="F6" s="112"/>
      <c r="G6" s="107"/>
      <c r="H6" s="111"/>
      <c r="I6" s="111"/>
    </row>
    <row r="7" spans="1:11" s="103" customFormat="1" ht="14.1" customHeight="1" x14ac:dyDescent="0.15">
      <c r="A7" s="113" t="s">
        <v>312</v>
      </c>
      <c r="B7" s="156"/>
      <c r="C7" s="106"/>
      <c r="D7" s="111"/>
      <c r="E7" s="105" t="s">
        <v>313</v>
      </c>
      <c r="F7" s="156"/>
      <c r="G7" s="105" t="s">
        <v>314</v>
      </c>
      <c r="H7" s="155"/>
      <c r="I7" s="111"/>
    </row>
    <row r="8" spans="1:11" s="111" customFormat="1" ht="3.95" customHeight="1" thickBot="1" x14ac:dyDescent="0.2">
      <c r="A8" s="105"/>
      <c r="B8" s="106"/>
      <c r="C8" s="106"/>
      <c r="E8" s="105"/>
      <c r="F8" s="106"/>
      <c r="G8" s="105"/>
      <c r="H8" s="106"/>
    </row>
    <row r="9" spans="1:11" s="61" customFormat="1" ht="14.1" customHeight="1" x14ac:dyDescent="0.15">
      <c r="A9" s="114" t="s">
        <v>138</v>
      </c>
      <c r="B9" s="115"/>
      <c r="C9" s="115"/>
      <c r="D9" s="115"/>
      <c r="E9" s="115"/>
      <c r="F9" s="115"/>
      <c r="G9" s="115"/>
      <c r="H9" s="116"/>
      <c r="I9" s="117"/>
    </row>
    <row r="10" spans="1:11" s="123" customFormat="1" ht="14.1" customHeight="1" x14ac:dyDescent="0.25">
      <c r="A10" s="141" t="s">
        <v>319</v>
      </c>
      <c r="B10" s="118"/>
      <c r="C10" s="119"/>
      <c r="D10" s="120"/>
      <c r="E10" s="120"/>
      <c r="F10" s="120"/>
      <c r="G10" s="120"/>
      <c r="H10" s="121"/>
      <c r="I10" s="122"/>
      <c r="K10" s="124"/>
    </row>
    <row r="11" spans="1:11" ht="18" customHeight="1" x14ac:dyDescent="0.15">
      <c r="A11" s="125" t="s">
        <v>139</v>
      </c>
      <c r="B11" s="126" t="s">
        <v>140</v>
      </c>
      <c r="C11" s="126" t="s">
        <v>141</v>
      </c>
      <c r="D11" s="126" t="s">
        <v>142</v>
      </c>
      <c r="E11" s="126" t="s">
        <v>143</v>
      </c>
      <c r="F11" s="126" t="s">
        <v>342</v>
      </c>
      <c r="G11" s="126" t="s">
        <v>315</v>
      </c>
      <c r="H11" s="127" t="s">
        <v>341</v>
      </c>
    </row>
    <row r="12" spans="1:11" ht="14.1" customHeight="1" x14ac:dyDescent="0.15">
      <c r="A12" s="157"/>
      <c r="B12" s="158">
        <v>-50</v>
      </c>
      <c r="C12" s="158"/>
      <c r="D12" s="158"/>
      <c r="E12" s="158"/>
      <c r="F12" s="165" t="str">
        <f>IF(ISNUMBER(E12),E12/B$7,"")</f>
        <v/>
      </c>
      <c r="G12" s="166" t="str">
        <f xml:space="preserve"> IF(ISNUMBER(E12),(E12*60/$H$7),"")</f>
        <v/>
      </c>
      <c r="H12" s="167" t="str">
        <f>IF(ISNUMBER(E12),IF(F12&gt;0.5,"FAIL", "PASS"), "")</f>
        <v/>
      </c>
    </row>
    <row r="13" spans="1:11" ht="14.1" customHeight="1" x14ac:dyDescent="0.15">
      <c r="A13" s="157"/>
      <c r="B13" s="158">
        <v>-50</v>
      </c>
      <c r="C13" s="158"/>
      <c r="D13" s="158"/>
      <c r="E13" s="158"/>
      <c r="F13" s="165" t="str">
        <f>IF(ISNUMBER(E13),E13/B$7,"")</f>
        <v/>
      </c>
      <c r="G13" s="166" t="str">
        <f xml:space="preserve"> IF(ISNUMBER(E13),(E13*60/$H$7),"")</f>
        <v/>
      </c>
      <c r="H13" s="167" t="str">
        <f>IF(ISNUMBER(E13),IF(F13&gt;0.5,"FAIL", "PASS"), "")</f>
        <v/>
      </c>
    </row>
    <row r="14" spans="1:11" ht="27.95" customHeight="1" thickBot="1" x14ac:dyDescent="0.25">
      <c r="A14" s="128" t="s">
        <v>316</v>
      </c>
      <c r="B14" s="1030"/>
      <c r="C14" s="1031"/>
      <c r="D14" s="1031"/>
      <c r="E14" s="1031"/>
      <c r="F14" s="1031"/>
      <c r="G14" s="1031"/>
      <c r="H14" s="1032"/>
    </row>
    <row r="15" spans="1:11" ht="3.95" customHeight="1" thickBot="1" x14ac:dyDescent="0.2">
      <c r="A15" s="129"/>
    </row>
    <row r="16" spans="1:11" s="61" customFormat="1" ht="14.1" customHeight="1" thickBot="1" x14ac:dyDescent="0.2">
      <c r="A16" s="114" t="s">
        <v>323</v>
      </c>
      <c r="B16" s="115"/>
      <c r="C16" s="115"/>
      <c r="D16" s="115"/>
      <c r="E16" s="115"/>
      <c r="F16" s="115"/>
      <c r="G16" s="115"/>
      <c r="H16" s="116"/>
      <c r="I16" s="117"/>
    </row>
    <row r="17" spans="1:11" s="61" customFormat="1" ht="14.1" customHeight="1" x14ac:dyDescent="0.15">
      <c r="A17" s="130" t="s">
        <v>146</v>
      </c>
      <c r="B17" s="131"/>
      <c r="C17" s="1033"/>
      <c r="D17" s="1033"/>
      <c r="E17" s="1033"/>
      <c r="F17" s="132" t="s">
        <v>147</v>
      </c>
      <c r="G17" s="1035"/>
      <c r="H17" s="1036"/>
      <c r="I17" s="117"/>
    </row>
    <row r="18" spans="1:11" s="61" customFormat="1" ht="14.1" customHeight="1" x14ac:dyDescent="0.15">
      <c r="A18" s="130" t="s">
        <v>148</v>
      </c>
      <c r="B18" s="133"/>
      <c r="C18" s="1033"/>
      <c r="D18" s="1033"/>
      <c r="E18" s="1033"/>
      <c r="F18" s="134" t="s">
        <v>345</v>
      </c>
      <c r="G18" s="866"/>
      <c r="H18" s="1039"/>
      <c r="I18" s="104" t="s">
        <v>364</v>
      </c>
    </row>
    <row r="19" spans="1:11" s="61" customFormat="1" ht="14.1" customHeight="1" x14ac:dyDescent="0.15">
      <c r="A19" s="130" t="s">
        <v>149</v>
      </c>
      <c r="B19" s="133"/>
      <c r="C19" s="1033"/>
      <c r="D19" s="1033"/>
      <c r="E19" s="1033"/>
      <c r="F19" s="133" t="s">
        <v>320</v>
      </c>
      <c r="G19" s="1037"/>
      <c r="H19" s="1038"/>
      <c r="I19" s="104" t="s">
        <v>365</v>
      </c>
    </row>
    <row r="20" spans="1:11" s="61" customFormat="1" ht="14.1" customHeight="1" x14ac:dyDescent="0.15">
      <c r="A20" s="130" t="s">
        <v>150</v>
      </c>
      <c r="B20" s="134"/>
      <c r="C20" s="1033"/>
      <c r="D20" s="1033"/>
      <c r="E20" s="1033"/>
      <c r="F20" s="134" t="s">
        <v>151</v>
      </c>
      <c r="G20" s="1028"/>
      <c r="H20" s="1029"/>
      <c r="I20" s="104" t="s">
        <v>366</v>
      </c>
    </row>
    <row r="21" spans="1:11" ht="14.1" customHeight="1" x14ac:dyDescent="0.15">
      <c r="A21" s="130" t="s">
        <v>344</v>
      </c>
      <c r="B21" s="149"/>
      <c r="C21" s="1027"/>
      <c r="D21" s="1027"/>
      <c r="E21" s="1027"/>
      <c r="F21" s="103" t="s">
        <v>346</v>
      </c>
      <c r="G21" s="1028"/>
      <c r="H21" s="1029"/>
      <c r="I21" s="104" t="s">
        <v>367</v>
      </c>
    </row>
    <row r="22" spans="1:11" ht="11.25" customHeight="1" x14ac:dyDescent="0.15">
      <c r="A22" s="141" t="s">
        <v>145</v>
      </c>
      <c r="B22" s="118"/>
      <c r="C22" s="119"/>
      <c r="D22" s="120"/>
      <c r="E22" s="120"/>
      <c r="F22" s="120"/>
      <c r="G22" s="120"/>
      <c r="H22" s="121"/>
      <c r="I22" s="104" t="s">
        <v>368</v>
      </c>
    </row>
    <row r="23" spans="1:11" ht="18" customHeight="1" x14ac:dyDescent="0.15">
      <c r="A23" s="125" t="s">
        <v>139</v>
      </c>
      <c r="B23" s="126" t="s">
        <v>317</v>
      </c>
      <c r="C23" s="126" t="s">
        <v>141</v>
      </c>
      <c r="D23" s="126" t="s">
        <v>142</v>
      </c>
      <c r="E23" s="126" t="s">
        <v>143</v>
      </c>
      <c r="F23" s="126" t="s">
        <v>318</v>
      </c>
      <c r="G23" s="126" t="s">
        <v>321</v>
      </c>
      <c r="H23" s="127" t="s">
        <v>341</v>
      </c>
      <c r="I23" s="104" t="s">
        <v>369</v>
      </c>
    </row>
    <row r="24" spans="1:11" ht="14.1" customHeight="1" x14ac:dyDescent="0.15">
      <c r="A24" s="159" t="str">
        <f>IF(ISNUMBER(F24), A$12, "")</f>
        <v/>
      </c>
      <c r="B24" s="160">
        <v>25</v>
      </c>
      <c r="C24" s="160"/>
      <c r="D24" s="160"/>
      <c r="E24" s="160"/>
      <c r="F24" s="168" t="str">
        <f>IF(ISNUMBER(E24),(E24/G$17),"")</f>
        <v/>
      </c>
      <c r="G24" s="161">
        <v>0.08</v>
      </c>
      <c r="H24" s="169" t="str">
        <f>IF(ISNUMBER(F24),IF(F24&gt;G24,"Fail","Pass"),"")</f>
        <v/>
      </c>
    </row>
    <row r="25" spans="1:11" ht="14.1" customHeight="1" x14ac:dyDescent="0.15">
      <c r="A25" s="159" t="str">
        <f>IF(ISNUMBER(F25), A$12, "")</f>
        <v/>
      </c>
      <c r="B25" s="160">
        <v>25</v>
      </c>
      <c r="C25" s="160"/>
      <c r="D25" s="160"/>
      <c r="E25" s="160"/>
      <c r="F25" s="168" t="str">
        <f>IF(ISNUMBER(E25),(E25/G$17),"")</f>
        <v/>
      </c>
      <c r="G25" s="161">
        <v>0.08</v>
      </c>
      <c r="H25" s="169" t="str">
        <f>IF(ISNUMBER(F25),IF(F25&gt;G25,"Fail","Pass"),"")</f>
        <v/>
      </c>
    </row>
    <row r="26" spans="1:11" s="123" customFormat="1" ht="14.1" customHeight="1" x14ac:dyDescent="0.25">
      <c r="A26" s="135" t="s">
        <v>144</v>
      </c>
      <c r="B26" s="136"/>
      <c r="C26" s="137"/>
      <c r="D26" s="138"/>
      <c r="E26" s="138"/>
      <c r="F26" s="138"/>
      <c r="G26" s="138"/>
      <c r="H26" s="139"/>
      <c r="I26" s="122"/>
      <c r="K26" s="124"/>
    </row>
    <row r="27" spans="1:11" ht="18" customHeight="1" x14ac:dyDescent="0.15">
      <c r="A27" s="125" t="s">
        <v>139</v>
      </c>
      <c r="B27" s="126" t="s">
        <v>317</v>
      </c>
      <c r="C27" s="126" t="s">
        <v>141</v>
      </c>
      <c r="D27" s="126" t="s">
        <v>142</v>
      </c>
      <c r="E27" s="126" t="s">
        <v>143</v>
      </c>
      <c r="F27" s="126" t="s">
        <v>318</v>
      </c>
      <c r="G27" s="126" t="s">
        <v>321</v>
      </c>
      <c r="H27" s="127" t="s">
        <v>341</v>
      </c>
    </row>
    <row r="28" spans="1:11" ht="14.1" customHeight="1" x14ac:dyDescent="0.15">
      <c r="A28" s="159" t="str">
        <f>IF(ISNUMBER(F28), A$12, "")</f>
        <v/>
      </c>
      <c r="B28" s="160">
        <v>25</v>
      </c>
      <c r="C28" s="160"/>
      <c r="D28" s="160"/>
      <c r="E28" s="160"/>
      <c r="F28" s="168" t="str">
        <f>IF(ISNUMBER(E28),(E28/G$17),"")</f>
        <v/>
      </c>
      <c r="G28" s="161">
        <f>IF(F7&lt;1200,5%,4%)</f>
        <v>0.05</v>
      </c>
      <c r="H28" s="169" t="str">
        <f>IF(ISNUMBER(F28),IF(F28&gt;G28,"Fail","Pass"),"")</f>
        <v/>
      </c>
    </row>
    <row r="29" spans="1:11" ht="14.1" customHeight="1" x14ac:dyDescent="0.15">
      <c r="A29" s="162" t="str">
        <f>IF(ISNUMBER(F29), A$12, "")</f>
        <v/>
      </c>
      <c r="B29" s="160">
        <v>25</v>
      </c>
      <c r="C29" s="163"/>
      <c r="D29" s="163"/>
      <c r="E29" s="163"/>
      <c r="F29" s="170" t="str">
        <f>IF(ISNUMBER(E29),(E29/G$17),"")</f>
        <v/>
      </c>
      <c r="G29" s="213">
        <f>IF(F7&lt;1200,5%,4%)</f>
        <v>0.05</v>
      </c>
      <c r="H29" s="169" t="str">
        <f>IF(ISNUMBER(F29),IF(F29&gt;G29,"Fail","Pass"),"")</f>
        <v/>
      </c>
    </row>
    <row r="30" spans="1:11" ht="27.95" customHeight="1" thickBot="1" x14ac:dyDescent="0.25">
      <c r="A30" s="187" t="s">
        <v>316</v>
      </c>
      <c r="B30" s="1022"/>
      <c r="C30" s="1023"/>
      <c r="D30" s="1023"/>
      <c r="E30" s="1023"/>
      <c r="F30" s="1023"/>
      <c r="G30" s="1023"/>
      <c r="H30" s="1024"/>
    </row>
    <row r="31" spans="1:11" ht="3.95" customHeight="1" thickBot="1" x14ac:dyDescent="0.2">
      <c r="A31" s="140"/>
      <c r="B31" s="140"/>
      <c r="C31" s="140"/>
      <c r="D31" s="140"/>
      <c r="E31" s="140"/>
      <c r="F31" s="140"/>
      <c r="G31" s="140"/>
      <c r="H31" s="140"/>
    </row>
    <row r="32" spans="1:11" ht="14.1" customHeight="1" x14ac:dyDescent="0.15">
      <c r="A32" s="114" t="s">
        <v>322</v>
      </c>
      <c r="B32" s="115"/>
      <c r="C32" s="115"/>
      <c r="D32" s="115"/>
      <c r="E32" s="115"/>
      <c r="F32" s="115"/>
      <c r="G32" s="115"/>
      <c r="H32" s="116"/>
    </row>
    <row r="33" spans="1:8" ht="14.1" customHeight="1" x14ac:dyDescent="0.15">
      <c r="A33" s="130" t="s">
        <v>146</v>
      </c>
      <c r="B33" s="149"/>
      <c r="C33" s="1033"/>
      <c r="D33" s="1033"/>
      <c r="E33" s="1033"/>
      <c r="F33" s="132" t="s">
        <v>147</v>
      </c>
      <c r="G33" s="1040">
        <v>0</v>
      </c>
      <c r="H33" s="1041"/>
    </row>
    <row r="34" spans="1:8" ht="14.1" customHeight="1" x14ac:dyDescent="0.15">
      <c r="A34" s="130" t="s">
        <v>148</v>
      </c>
      <c r="B34" s="133"/>
      <c r="C34" s="1034"/>
      <c r="D34" s="1034"/>
      <c r="E34" s="1034"/>
      <c r="F34" s="134" t="s">
        <v>345</v>
      </c>
      <c r="G34" s="1037"/>
      <c r="H34" s="1038"/>
    </row>
    <row r="35" spans="1:8" ht="14.1" customHeight="1" x14ac:dyDescent="0.15">
      <c r="A35" s="130" t="s">
        <v>149</v>
      </c>
      <c r="B35" s="133"/>
      <c r="C35" s="1034"/>
      <c r="D35" s="1034"/>
      <c r="E35" s="1034"/>
      <c r="F35" s="133" t="s">
        <v>320</v>
      </c>
      <c r="G35" s="1025"/>
      <c r="H35" s="1026"/>
    </row>
    <row r="36" spans="1:8" ht="14.1" customHeight="1" x14ac:dyDescent="0.15">
      <c r="A36" s="130" t="s">
        <v>150</v>
      </c>
      <c r="B36" s="134"/>
      <c r="C36" s="1034"/>
      <c r="D36" s="1034"/>
      <c r="E36" s="1034"/>
      <c r="F36" s="134" t="s">
        <v>151</v>
      </c>
      <c r="G36" s="1025"/>
      <c r="H36" s="1026"/>
    </row>
    <row r="37" spans="1:8" ht="14.1" customHeight="1" x14ac:dyDescent="0.15">
      <c r="A37" s="130" t="s">
        <v>344</v>
      </c>
      <c r="B37" s="149"/>
      <c r="C37" s="1027"/>
      <c r="D37" s="1027"/>
      <c r="E37" s="1027"/>
      <c r="F37" s="103" t="s">
        <v>346</v>
      </c>
      <c r="G37" s="1028"/>
      <c r="H37" s="1029"/>
    </row>
    <row r="38" spans="1:8" ht="14.1" customHeight="1" x14ac:dyDescent="0.15">
      <c r="A38" s="141" t="s">
        <v>145</v>
      </c>
      <c r="B38" s="118"/>
      <c r="C38" s="119"/>
      <c r="D38" s="120"/>
      <c r="E38" s="120"/>
      <c r="F38" s="120"/>
      <c r="G38" s="120"/>
      <c r="H38" s="121"/>
    </row>
    <row r="39" spans="1:8" ht="18" customHeight="1" x14ac:dyDescent="0.15">
      <c r="A39" s="125" t="s">
        <v>139</v>
      </c>
      <c r="B39" s="126" t="s">
        <v>317</v>
      </c>
      <c r="C39" s="126" t="s">
        <v>141</v>
      </c>
      <c r="D39" s="126" t="s">
        <v>142</v>
      </c>
      <c r="E39" s="126" t="s">
        <v>143</v>
      </c>
      <c r="F39" s="126" t="s">
        <v>318</v>
      </c>
      <c r="G39" s="126" t="s">
        <v>321</v>
      </c>
      <c r="H39" s="127" t="s">
        <v>341</v>
      </c>
    </row>
    <row r="40" spans="1:8" ht="14.1" customHeight="1" x14ac:dyDescent="0.15">
      <c r="A40" s="159"/>
      <c r="B40" s="160">
        <v>25</v>
      </c>
      <c r="C40" s="160"/>
      <c r="D40" s="160"/>
      <c r="E40" s="160"/>
      <c r="F40" s="168" t="str">
        <f>IF(ISNUMBER(E40),(E40/G$33),"")</f>
        <v/>
      </c>
      <c r="G40" s="161">
        <v>0.08</v>
      </c>
      <c r="H40" s="169" t="str">
        <f>IF(ISNUMBER(F40),IF(F40&gt;G40,"Fail","Pass"),"")</f>
        <v/>
      </c>
    </row>
    <row r="41" spans="1:8" ht="14.1" customHeight="1" x14ac:dyDescent="0.15">
      <c r="A41" s="159" t="str">
        <f>IF(ISNUMBER(F41), A$12, "")</f>
        <v/>
      </c>
      <c r="B41" s="160"/>
      <c r="C41" s="160"/>
      <c r="D41" s="160"/>
      <c r="E41" s="160"/>
      <c r="F41" s="168" t="str">
        <f>IF(ISNUMBER(E41),(E41/G$33),"")</f>
        <v/>
      </c>
      <c r="G41" s="161"/>
      <c r="H41" s="169" t="str">
        <f>IF(ISNUMBER(F41),IF(F41&gt;G41,"Fail","Pass"),"")</f>
        <v/>
      </c>
    </row>
    <row r="42" spans="1:8" ht="14.1" customHeight="1" x14ac:dyDescent="0.15">
      <c r="A42" s="135" t="s">
        <v>144</v>
      </c>
      <c r="B42" s="136"/>
      <c r="C42" s="137"/>
      <c r="D42" s="138"/>
      <c r="E42" s="138"/>
      <c r="F42" s="138"/>
      <c r="G42" s="138"/>
      <c r="H42" s="139"/>
    </row>
    <row r="43" spans="1:8" ht="18" customHeight="1" x14ac:dyDescent="0.15">
      <c r="A43" s="125" t="s">
        <v>139</v>
      </c>
      <c r="B43" s="126" t="s">
        <v>317</v>
      </c>
      <c r="C43" s="126" t="s">
        <v>141</v>
      </c>
      <c r="D43" s="126" t="s">
        <v>142</v>
      </c>
      <c r="E43" s="126" t="s">
        <v>143</v>
      </c>
      <c r="F43" s="126" t="s">
        <v>318</v>
      </c>
      <c r="G43" s="126" t="s">
        <v>321</v>
      </c>
      <c r="H43" s="127" t="s">
        <v>341</v>
      </c>
    </row>
    <row r="44" spans="1:8" ht="14.1" customHeight="1" x14ac:dyDescent="0.15">
      <c r="A44" s="159"/>
      <c r="B44" s="160">
        <v>25</v>
      </c>
      <c r="C44" s="160"/>
      <c r="D44" s="160"/>
      <c r="E44" s="160"/>
      <c r="F44" s="168" t="str">
        <f>IF(ISNUMBER(E44),(E44/G$33),"")</f>
        <v/>
      </c>
      <c r="G44" s="161">
        <f>IF(F7&lt;1200,5%,4%)</f>
        <v>0.05</v>
      </c>
      <c r="H44" s="169" t="str">
        <f>IF(ISNUMBER(F44),IF(F44&gt;G44,"Fail","Pass"),"")</f>
        <v/>
      </c>
    </row>
    <row r="45" spans="1:8" ht="14.1" customHeight="1" x14ac:dyDescent="0.15">
      <c r="A45" s="162" t="str">
        <f>IF(ISNUMBER(F45), A$12, "")</f>
        <v/>
      </c>
      <c r="B45" s="163"/>
      <c r="C45" s="163"/>
      <c r="D45" s="163"/>
      <c r="E45" s="163"/>
      <c r="F45" s="168" t="str">
        <f>IF(ISNUMBER(E45),(E45/G$33),"")</f>
        <v/>
      </c>
      <c r="G45" s="164"/>
      <c r="H45" s="169" t="str">
        <f>IF(ISNUMBER(F45),IF(F45&gt;G45,"Fail","Pass"),"")</f>
        <v/>
      </c>
    </row>
    <row r="46" spans="1:8" ht="27.95" customHeight="1" thickBot="1" x14ac:dyDescent="0.25">
      <c r="A46" s="128" t="s">
        <v>316</v>
      </c>
      <c r="B46" s="1022"/>
      <c r="C46" s="1023"/>
      <c r="D46" s="1023"/>
      <c r="E46" s="1023"/>
      <c r="F46" s="1023"/>
      <c r="G46" s="1023"/>
      <c r="H46" s="1024"/>
    </row>
    <row r="47" spans="1:8" ht="3.95" customHeight="1" thickBot="1" x14ac:dyDescent="0.2"/>
    <row r="48" spans="1:8" ht="14.1" customHeight="1" x14ac:dyDescent="0.15">
      <c r="A48" s="114" t="s">
        <v>331</v>
      </c>
      <c r="B48" s="115"/>
      <c r="C48" s="115"/>
      <c r="D48" s="115"/>
      <c r="E48" s="115"/>
      <c r="F48" s="115"/>
      <c r="G48" s="115"/>
      <c r="H48" s="116"/>
    </row>
    <row r="49" spans="1:8" ht="14.1" customHeight="1" x14ac:dyDescent="0.15">
      <c r="A49" s="130" t="s">
        <v>337</v>
      </c>
      <c r="B49" s="1021"/>
      <c r="C49" s="1021"/>
      <c r="D49" s="1021"/>
      <c r="E49" s="103"/>
      <c r="F49" s="103" t="s">
        <v>339</v>
      </c>
      <c r="G49" s="1017"/>
      <c r="H49" s="1018"/>
    </row>
    <row r="50" spans="1:8" ht="14.1" customHeight="1" x14ac:dyDescent="0.15">
      <c r="A50" s="130" t="s">
        <v>338</v>
      </c>
      <c r="B50" s="1021"/>
      <c r="C50" s="1021"/>
      <c r="D50" s="1021"/>
      <c r="E50" s="103"/>
      <c r="F50" s="103" t="s">
        <v>352</v>
      </c>
      <c r="G50" s="1017"/>
      <c r="H50" s="1018"/>
    </row>
    <row r="51" spans="1:8" ht="14.1" customHeight="1" thickBot="1" x14ac:dyDescent="0.2">
      <c r="A51" s="151" t="s">
        <v>336</v>
      </c>
      <c r="B51" s="1019"/>
      <c r="C51" s="1019"/>
      <c r="D51" s="1019"/>
      <c r="E51" s="152"/>
      <c r="F51" s="152" t="s">
        <v>340</v>
      </c>
      <c r="G51" s="1019"/>
      <c r="H51" s="1020"/>
    </row>
  </sheetData>
  <sheetProtection password="93E8" sheet="1" objects="1" scenarios="1" insertRows="0" selectLockedCells="1"/>
  <customSheetViews>
    <customSheetView guid="{22567D11-EBB8-4CE8-80E0-9D844DBA6A3C}" showPageBreaks="1" showGridLines="0" printArea="1" hiddenColumns="1" view="pageLayout" topLeftCell="A21">
      <selection activeCell="B45" sqref="B45"/>
      <pageMargins left="0.7" right="0.7" top="0.75" bottom="0.75" header="0.3" footer="0.3"/>
      <pageSetup scale="97" orientation="portrait" r:id="rId1"/>
      <headerFooter>
        <oddHeader>&amp;C&amp;"Verdana,Regular"&amp;14 EarthCraft House Testing Sheet</oddHeader>
        <oddFooter>&amp;L&amp;"-,Regular"&amp;9v2014&amp;C&amp;"-,Regular"&amp;9EarthCraft House&amp;R&amp;"-,Regular"&amp;9&amp;P of &amp;N</oddFooter>
      </headerFooter>
    </customSheetView>
    <customSheetView guid="{2AD44DDD-20C4-405B-8AAF-6409521CD900}" showGridLines="0" hiddenColumns="1">
      <selection activeCell="G24" sqref="G24"/>
      <pageMargins left="0.7" right="0.7" top="0.75" bottom="0.75" header="0.3" footer="0.3"/>
      <pageSetup scale="97" orientation="portrait" r:id="rId2"/>
      <headerFooter>
        <oddHeader>&amp;C&amp;"Verdana,Regular"&amp;14 EarthCraft House 2014 Testing Sheet</oddHeader>
        <oddFooter>&amp;L&amp;"-,Regular"&amp;9v.2014.04.01&amp;C&amp;"-,Regular"&amp;9EarthCraft House 2014&amp;R&amp;"-,Regular"&amp;9&amp;P of &amp;N</oddFooter>
      </headerFooter>
    </customSheetView>
    <customSheetView guid="{018AB515-AB17-4172-9F06-1432D1C49B1F}" showGridLines="0" hiddenColumns="1">
      <selection activeCell="G24" sqref="G24"/>
      <pageMargins left="0.7" right="0.7" top="0.75" bottom="0.75" header="0.3" footer="0.3"/>
      <pageSetup scale="97" orientation="portrait" r:id="rId3"/>
      <headerFooter>
        <oddHeader>&amp;C&amp;"Verdana,Regular"&amp;14 EarthCraft House 2014 Testing Sheet</oddHeader>
        <oddFooter>&amp;L&amp;"-,Regular"&amp;9v.2014.04.01&amp;C&amp;"-,Regular"&amp;9EarthCraft House 2014&amp;R&amp;"-,Regular"&amp;9&amp;P of &amp;N</oddFooter>
      </headerFooter>
    </customSheetView>
  </customSheetViews>
  <mergeCells count="39">
    <mergeCell ref="C35:E35"/>
    <mergeCell ref="G35:H35"/>
    <mergeCell ref="C18:E18"/>
    <mergeCell ref="C19:E19"/>
    <mergeCell ref="C20:E20"/>
    <mergeCell ref="C21:E21"/>
    <mergeCell ref="G33:H33"/>
    <mergeCell ref="G20:H20"/>
    <mergeCell ref="C34:E34"/>
    <mergeCell ref="G34:H34"/>
    <mergeCell ref="G17:H17"/>
    <mergeCell ref="B30:H30"/>
    <mergeCell ref="G19:H19"/>
    <mergeCell ref="C3:D3"/>
    <mergeCell ref="C5:D5"/>
    <mergeCell ref="C4:D4"/>
    <mergeCell ref="G18:H18"/>
    <mergeCell ref="G21:H21"/>
    <mergeCell ref="G1:H1"/>
    <mergeCell ref="G2:H2"/>
    <mergeCell ref="G3:H3"/>
    <mergeCell ref="G4:H4"/>
    <mergeCell ref="G5:H5"/>
    <mergeCell ref="C1:D1"/>
    <mergeCell ref="C2:D2"/>
    <mergeCell ref="G50:H50"/>
    <mergeCell ref="G51:H51"/>
    <mergeCell ref="B49:D49"/>
    <mergeCell ref="B50:D50"/>
    <mergeCell ref="B51:D51"/>
    <mergeCell ref="B46:H46"/>
    <mergeCell ref="G36:H36"/>
    <mergeCell ref="C37:E37"/>
    <mergeCell ref="G37:H37"/>
    <mergeCell ref="B14:H14"/>
    <mergeCell ref="C17:E17"/>
    <mergeCell ref="G49:H49"/>
    <mergeCell ref="C36:E36"/>
    <mergeCell ref="C33:E33"/>
  </mergeCells>
  <conditionalFormatting sqref="G40:H41 G24:H25 H12:H13 G28:H29 G44:H45">
    <cfRule type="containsText" dxfId="1" priority="28" operator="containsText" text="Pass">
      <formula>NOT(ISERROR(SEARCH("Pass",G12)))</formula>
    </cfRule>
    <cfRule type="containsText" dxfId="0" priority="29" operator="containsText" text="FAIL">
      <formula>NOT(ISERROR(SEARCH("FAIL",G12)))</formula>
    </cfRule>
  </conditionalFormatting>
  <dataValidations disablePrompts="1" count="1">
    <dataValidation type="list" allowBlank="1" showInputMessage="1" showErrorMessage="1" sqref="C17:E17 C33:E33">
      <formula1>$I$17:$I$23</formula1>
    </dataValidation>
  </dataValidations>
  <pageMargins left="0.7" right="0.7" top="0.75" bottom="0.75" header="0.3" footer="0.3"/>
  <pageSetup scale="97" orientation="portrait" r:id="rId4"/>
  <headerFooter>
    <oddHeader>&amp;C&amp;"Verdana,Regular"&amp;14 EarthCraft House Testing Sheet</oddHeader>
    <oddFooter>&amp;L&amp;"-,Regular"&amp;9Last Update: April 30, 2015&amp;C&amp;"-,Regular"&amp;9EarthCraft House&amp;R&amp;"-,Regular"&amp;9&amp;P of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C000"/>
  </sheetPr>
  <dimension ref="A2:V89"/>
  <sheetViews>
    <sheetView showGridLines="0" showRuler="0" view="pageLayout" zoomScaleNormal="100" zoomScaleSheetLayoutView="90" workbookViewId="0">
      <selection activeCell="G8" sqref="G8:H9"/>
    </sheetView>
  </sheetViews>
  <sheetFormatPr defaultRowHeight="14.25" x14ac:dyDescent="0.2"/>
  <cols>
    <col min="1" max="1" width="6.140625" style="228" customWidth="1"/>
    <col min="2" max="4" width="5.85546875" style="228" bestFit="1" customWidth="1"/>
    <col min="5" max="5" width="11" style="228" bestFit="1" customWidth="1"/>
    <col min="6" max="7" width="5.85546875" style="228" bestFit="1" customWidth="1"/>
    <col min="8" max="8" width="5" style="228" bestFit="1" customWidth="1"/>
    <col min="9" max="9" width="6.7109375" style="228" customWidth="1"/>
    <col min="10" max="10" width="4.5703125" style="228" customWidth="1"/>
    <col min="11" max="11" width="8.5703125" style="228" customWidth="1"/>
    <col min="12" max="12" width="7.85546875" style="228" customWidth="1"/>
    <col min="13" max="13" width="7.7109375" style="228" customWidth="1"/>
    <col min="14" max="14" width="8.42578125" style="228" customWidth="1"/>
    <col min="15" max="21" width="9.140625" style="228" hidden="1" customWidth="1"/>
    <col min="22" max="22" width="9" style="228" hidden="1" customWidth="1"/>
    <col min="23" max="16384" width="9.140625" style="228"/>
  </cols>
  <sheetData>
    <row r="2" spans="1:22" ht="45.75" customHeight="1" x14ac:dyDescent="0.2"/>
    <row r="3" spans="1:22" s="222" customFormat="1" ht="38.25" customHeight="1" x14ac:dyDescent="0.2">
      <c r="A3" s="1047" t="s">
        <v>502</v>
      </c>
      <c r="B3" s="1047"/>
      <c r="C3" s="1047"/>
      <c r="D3" s="1047"/>
      <c r="E3" s="1047"/>
      <c r="F3" s="1047"/>
      <c r="G3" s="1047"/>
      <c r="H3" s="1047"/>
      <c r="I3" s="1047"/>
      <c r="J3" s="1047"/>
      <c r="K3" s="1047"/>
      <c r="L3" s="1047"/>
      <c r="M3" s="1047"/>
      <c r="N3" s="220"/>
      <c r="O3" s="221"/>
      <c r="P3" s="221"/>
      <c r="Q3" s="221"/>
      <c r="R3" s="221"/>
      <c r="S3" s="221"/>
      <c r="T3" s="221"/>
      <c r="U3" s="221"/>
      <c r="V3" s="221"/>
    </row>
    <row r="4" spans="1:22" s="222" customFormat="1" ht="38.25" customHeight="1" x14ac:dyDescent="0.2">
      <c r="A4" s="1047"/>
      <c r="B4" s="1047"/>
      <c r="C4" s="1047"/>
      <c r="D4" s="1047"/>
      <c r="E4" s="1047"/>
      <c r="F4" s="1047"/>
      <c r="G4" s="1047"/>
      <c r="H4" s="1047"/>
      <c r="I4" s="1047"/>
      <c r="J4" s="1047"/>
      <c r="K4" s="1047"/>
      <c r="L4" s="1047"/>
      <c r="M4" s="1047"/>
      <c r="N4" s="220"/>
      <c r="O4" s="221"/>
      <c r="P4" s="221"/>
      <c r="Q4" s="221"/>
      <c r="R4" s="221"/>
      <c r="S4" s="221"/>
      <c r="T4" s="221"/>
      <c r="U4" s="221"/>
      <c r="V4" s="221"/>
    </row>
    <row r="5" spans="1:22" s="222" customFormat="1" ht="174.75" customHeight="1" x14ac:dyDescent="0.2">
      <c r="A5" s="1047"/>
      <c r="B5" s="1047"/>
      <c r="C5" s="1047"/>
      <c r="D5" s="1047"/>
      <c r="E5" s="1047"/>
      <c r="F5" s="1047"/>
      <c r="G5" s="1047"/>
      <c r="H5" s="1047"/>
      <c r="I5" s="1047"/>
      <c r="J5" s="1047"/>
      <c r="K5" s="1047"/>
      <c r="L5" s="1047"/>
      <c r="M5" s="1047"/>
      <c r="N5" s="220"/>
      <c r="O5" s="221"/>
      <c r="P5" s="221"/>
      <c r="Q5" s="221"/>
      <c r="R5" s="221"/>
      <c r="S5" s="221"/>
      <c r="T5" s="221"/>
      <c r="U5" s="221"/>
      <c r="V5" s="221"/>
    </row>
    <row r="6" spans="1:22" x14ac:dyDescent="0.2">
      <c r="A6" s="223"/>
      <c r="B6" s="224"/>
      <c r="C6" s="225"/>
      <c r="D6" s="226"/>
      <c r="E6" s="226"/>
      <c r="F6" s="226"/>
      <c r="G6" s="226"/>
      <c r="H6" s="226"/>
      <c r="I6" s="226"/>
      <c r="J6" s="224"/>
      <c r="K6" s="227" t="s">
        <v>493</v>
      </c>
      <c r="L6" s="226"/>
      <c r="M6" s="226"/>
      <c r="N6" s="226"/>
      <c r="O6" s="226"/>
      <c r="P6" s="226"/>
      <c r="Q6" s="226"/>
      <c r="R6" s="226"/>
      <c r="S6" s="226"/>
      <c r="T6" s="226"/>
      <c r="U6" s="226"/>
      <c r="V6" s="226"/>
    </row>
    <row r="7" spans="1:22" x14ac:dyDescent="0.2">
      <c r="A7" s="229" t="s">
        <v>508</v>
      </c>
      <c r="B7" s="230"/>
      <c r="C7" s="231"/>
      <c r="D7" s="232"/>
      <c r="E7" s="232"/>
      <c r="F7" s="232"/>
      <c r="G7" s="233"/>
      <c r="H7" s="233"/>
      <c r="I7" s="233"/>
      <c r="J7" s="233"/>
      <c r="K7" s="234" t="s">
        <v>491</v>
      </c>
      <c r="L7" s="233"/>
      <c r="M7" s="235"/>
      <c r="N7" s="226"/>
    </row>
    <row r="8" spans="1:22" x14ac:dyDescent="0.2">
      <c r="A8" s="236"/>
      <c r="B8" s="237"/>
      <c r="C8" s="238"/>
      <c r="D8" s="237"/>
      <c r="E8" s="237"/>
      <c r="F8" s="237"/>
      <c r="G8" s="1042" t="s">
        <v>493</v>
      </c>
      <c r="H8" s="1043"/>
      <c r="I8" s="239"/>
      <c r="J8" s="239"/>
      <c r="K8" s="240" t="s">
        <v>493</v>
      </c>
      <c r="L8" s="239"/>
      <c r="M8" s="241"/>
      <c r="N8" s="226"/>
    </row>
    <row r="9" spans="1:22" x14ac:dyDescent="0.2">
      <c r="A9" s="242"/>
      <c r="B9" s="226"/>
      <c r="E9" s="228" t="s">
        <v>509</v>
      </c>
      <c r="G9" s="1044"/>
      <c r="H9" s="1045"/>
      <c r="I9" s="226"/>
      <c r="J9" s="226"/>
      <c r="K9" s="243" t="s">
        <v>491</v>
      </c>
      <c r="L9" s="226"/>
      <c r="M9" s="244"/>
      <c r="N9" s="226"/>
    </row>
    <row r="10" spans="1:22" x14ac:dyDescent="0.2">
      <c r="A10" s="242"/>
      <c r="B10" s="226"/>
      <c r="E10" s="228" t="s">
        <v>463</v>
      </c>
      <c r="G10" s="226"/>
      <c r="H10" s="226"/>
      <c r="I10" s="226"/>
      <c r="J10" s="226"/>
      <c r="K10" s="243" t="s">
        <v>492</v>
      </c>
      <c r="L10" s="226"/>
      <c r="M10" s="244"/>
      <c r="N10" s="226"/>
    </row>
    <row r="11" spans="1:22" x14ac:dyDescent="0.2">
      <c r="A11" s="242"/>
      <c r="B11" s="226"/>
      <c r="E11" s="228" t="s">
        <v>510</v>
      </c>
      <c r="G11" s="226"/>
      <c r="H11" s="226"/>
      <c r="I11" s="226"/>
      <c r="J11" s="226"/>
      <c r="K11" s="245"/>
      <c r="L11" s="226"/>
      <c r="M11" s="244"/>
      <c r="N11" s="226"/>
    </row>
    <row r="12" spans="1:22" x14ac:dyDescent="0.2">
      <c r="A12" s="242"/>
      <c r="B12" s="246"/>
      <c r="E12" s="228" t="s">
        <v>511</v>
      </c>
      <c r="G12" s="226"/>
      <c r="H12" s="226"/>
      <c r="I12" s="226"/>
      <c r="J12" s="226"/>
      <c r="K12" s="226"/>
      <c r="L12" s="226"/>
      <c r="M12" s="244"/>
      <c r="N12" s="226"/>
    </row>
    <row r="13" spans="1:22" x14ac:dyDescent="0.2">
      <c r="A13" s="242"/>
      <c r="B13" s="226"/>
      <c r="E13" s="228" t="s">
        <v>512</v>
      </c>
      <c r="G13" s="226"/>
      <c r="H13" s="226"/>
      <c r="I13" s="226"/>
      <c r="J13" s="226"/>
      <c r="K13" s="226"/>
      <c r="L13" s="226"/>
      <c r="M13" s="244"/>
      <c r="N13" s="226"/>
    </row>
    <row r="14" spans="1:22" x14ac:dyDescent="0.2">
      <c r="A14" s="242"/>
      <c r="B14" s="226"/>
      <c r="E14" s="228" t="s">
        <v>521</v>
      </c>
      <c r="G14" s="226"/>
      <c r="H14" s="226"/>
      <c r="I14" s="226"/>
      <c r="J14" s="226"/>
      <c r="K14" s="226"/>
      <c r="L14" s="226"/>
      <c r="M14" s="244"/>
      <c r="N14" s="226"/>
    </row>
    <row r="15" spans="1:22" x14ac:dyDescent="0.2">
      <c r="A15" s="242"/>
      <c r="B15" s="226"/>
      <c r="E15" s="228" t="s">
        <v>522</v>
      </c>
      <c r="G15" s="226"/>
      <c r="H15" s="226"/>
      <c r="I15" s="226"/>
      <c r="J15" s="226"/>
      <c r="K15" s="226"/>
      <c r="L15" s="226"/>
      <c r="M15" s="244"/>
      <c r="N15" s="226"/>
    </row>
    <row r="16" spans="1:22" x14ac:dyDescent="0.2">
      <c r="A16" s="242"/>
      <c r="B16" s="226"/>
      <c r="E16" s="228" t="s">
        <v>523</v>
      </c>
      <c r="G16" s="226"/>
      <c r="H16" s="226"/>
      <c r="I16" s="226"/>
      <c r="J16" s="226"/>
      <c r="K16" s="226"/>
      <c r="L16" s="226"/>
      <c r="M16" s="244"/>
      <c r="N16" s="226"/>
    </row>
    <row r="17" spans="1:14" x14ac:dyDescent="0.2">
      <c r="A17" s="242"/>
      <c r="B17" s="226"/>
      <c r="E17" s="228" t="s">
        <v>524</v>
      </c>
      <c r="G17" s="226"/>
      <c r="H17" s="226"/>
      <c r="I17" s="226"/>
      <c r="J17" s="226"/>
      <c r="K17" s="226"/>
      <c r="L17" s="226"/>
      <c r="M17" s="244"/>
      <c r="N17" s="226"/>
    </row>
    <row r="18" spans="1:14" x14ac:dyDescent="0.2">
      <c r="A18" s="242"/>
      <c r="B18" s="226"/>
      <c r="E18" s="228" t="s">
        <v>525</v>
      </c>
      <c r="G18" s="226"/>
      <c r="H18" s="226"/>
      <c r="I18" s="226"/>
      <c r="J18" s="226"/>
      <c r="K18" s="226"/>
      <c r="L18" s="226"/>
      <c r="M18" s="244"/>
      <c r="N18" s="226"/>
    </row>
    <row r="19" spans="1:14" x14ac:dyDescent="0.2">
      <c r="A19" s="242"/>
      <c r="B19" s="226"/>
      <c r="E19" s="228" t="s">
        <v>526</v>
      </c>
      <c r="G19" s="226"/>
      <c r="H19" s="226"/>
      <c r="I19" s="226"/>
      <c r="J19" s="226"/>
      <c r="K19" s="226"/>
      <c r="L19" s="226"/>
      <c r="M19" s="244"/>
      <c r="N19" s="226"/>
    </row>
    <row r="20" spans="1:14" x14ac:dyDescent="0.2">
      <c r="A20" s="242"/>
      <c r="B20" s="226"/>
      <c r="E20" s="228" t="s">
        <v>527</v>
      </c>
      <c r="G20" s="226"/>
      <c r="H20" s="226"/>
      <c r="I20" s="226"/>
      <c r="J20" s="226"/>
      <c r="K20" s="226"/>
      <c r="L20" s="226"/>
      <c r="M20" s="244"/>
      <c r="N20" s="226"/>
    </row>
    <row r="21" spans="1:14" x14ac:dyDescent="0.2">
      <c r="A21" s="242"/>
      <c r="B21" s="246"/>
      <c r="E21" s="228" t="s">
        <v>513</v>
      </c>
      <c r="G21" s="226"/>
      <c r="H21" s="226"/>
      <c r="I21" s="226"/>
      <c r="J21" s="226"/>
      <c r="K21" s="226"/>
      <c r="L21" s="226"/>
      <c r="M21" s="244"/>
      <c r="N21" s="226"/>
    </row>
    <row r="22" spans="1:14" x14ac:dyDescent="0.2">
      <c r="A22" s="242"/>
      <c r="B22" s="226"/>
      <c r="E22" s="228" t="s">
        <v>514</v>
      </c>
      <c r="G22" s="226"/>
      <c r="H22" s="226"/>
      <c r="I22" s="226"/>
      <c r="J22" s="226"/>
      <c r="K22" s="226"/>
      <c r="L22" s="226"/>
      <c r="M22" s="244"/>
      <c r="N22" s="226"/>
    </row>
    <row r="23" spans="1:14" x14ac:dyDescent="0.2">
      <c r="A23" s="242"/>
      <c r="B23" s="226"/>
      <c r="E23" s="228" t="s">
        <v>515</v>
      </c>
      <c r="G23" s="226"/>
      <c r="H23" s="226"/>
      <c r="I23" s="226"/>
      <c r="J23" s="226"/>
      <c r="K23" s="226"/>
      <c r="L23" s="226"/>
      <c r="M23" s="244"/>
      <c r="N23" s="226"/>
    </row>
    <row r="24" spans="1:14" x14ac:dyDescent="0.2">
      <c r="A24" s="242"/>
      <c r="B24" s="246"/>
      <c r="E24" s="228" t="s">
        <v>468</v>
      </c>
      <c r="G24" s="226"/>
      <c r="H24" s="226"/>
      <c r="I24" s="226"/>
      <c r="J24" s="226"/>
      <c r="K24" s="226"/>
      <c r="L24" s="226"/>
      <c r="M24" s="244"/>
      <c r="N24" s="226"/>
    </row>
    <row r="25" spans="1:14" x14ac:dyDescent="0.2">
      <c r="A25" s="242"/>
      <c r="B25" s="226"/>
      <c r="E25" s="228" t="s">
        <v>469</v>
      </c>
      <c r="G25" s="226"/>
      <c r="H25" s="226"/>
      <c r="I25" s="226"/>
      <c r="J25" s="226"/>
      <c r="K25" s="226"/>
      <c r="L25" s="226"/>
      <c r="M25" s="244"/>
      <c r="N25" s="226"/>
    </row>
    <row r="26" spans="1:14" x14ac:dyDescent="0.2">
      <c r="A26" s="242"/>
      <c r="B26" s="226"/>
      <c r="E26" s="228" t="s">
        <v>470</v>
      </c>
      <c r="G26" s="226"/>
      <c r="H26" s="226"/>
      <c r="I26" s="226"/>
      <c r="J26" s="226"/>
      <c r="K26" s="226"/>
      <c r="L26" s="226"/>
      <c r="M26" s="244"/>
      <c r="N26" s="226"/>
    </row>
    <row r="27" spans="1:14" x14ac:dyDescent="0.2">
      <c r="A27" s="242"/>
      <c r="B27" s="226"/>
      <c r="E27" s="228" t="s">
        <v>471</v>
      </c>
      <c r="G27" s="226"/>
      <c r="H27" s="226"/>
      <c r="I27" s="226"/>
      <c r="J27" s="226"/>
      <c r="K27" s="226"/>
      <c r="L27" s="226"/>
      <c r="M27" s="244"/>
      <c r="N27" s="226"/>
    </row>
    <row r="28" spans="1:14" x14ac:dyDescent="0.2">
      <c r="A28" s="242"/>
      <c r="B28" s="226"/>
      <c r="E28" s="228" t="s">
        <v>528</v>
      </c>
      <c r="G28" s="226"/>
      <c r="H28" s="226"/>
      <c r="I28" s="226"/>
      <c r="J28" s="226"/>
      <c r="K28" s="226"/>
      <c r="L28" s="226"/>
      <c r="M28" s="244"/>
      <c r="N28" s="226"/>
    </row>
    <row r="29" spans="1:14" x14ac:dyDescent="0.2">
      <c r="A29" s="242"/>
      <c r="B29" s="226"/>
      <c r="E29" s="228" t="s">
        <v>516</v>
      </c>
      <c r="G29" s="226"/>
      <c r="H29" s="226"/>
      <c r="I29" s="1046"/>
      <c r="J29" s="1046"/>
      <c r="K29" s="1046"/>
      <c r="L29" s="1046"/>
      <c r="M29" s="244"/>
      <c r="N29" s="226"/>
    </row>
    <row r="30" spans="1:14" x14ac:dyDescent="0.2">
      <c r="A30" s="242"/>
      <c r="B30" s="226"/>
      <c r="E30" s="228" t="s">
        <v>517</v>
      </c>
      <c r="G30" s="226"/>
      <c r="H30" s="226"/>
      <c r="I30" s="1046"/>
      <c r="J30" s="1046"/>
      <c r="K30" s="1046"/>
      <c r="L30" s="1046"/>
      <c r="M30" s="244"/>
      <c r="N30" s="226"/>
    </row>
    <row r="31" spans="1:14" x14ac:dyDescent="0.2">
      <c r="A31" s="242"/>
      <c r="B31" s="226"/>
      <c r="E31" s="228" t="s">
        <v>518</v>
      </c>
      <c r="G31" s="226"/>
      <c r="H31" s="226"/>
      <c r="I31" s="1046"/>
      <c r="J31" s="1046"/>
      <c r="K31" s="1046"/>
      <c r="L31" s="1046"/>
      <c r="M31" s="244"/>
      <c r="N31" s="226"/>
    </row>
    <row r="32" spans="1:14" x14ac:dyDescent="0.2">
      <c r="A32" s="247"/>
      <c r="E32" s="228" t="s">
        <v>519</v>
      </c>
      <c r="I32" s="1046"/>
      <c r="J32" s="1046"/>
      <c r="K32" s="1046"/>
      <c r="L32" s="1046"/>
      <c r="M32" s="248"/>
    </row>
    <row r="33" spans="1:13" x14ac:dyDescent="0.2">
      <c r="A33" s="247"/>
      <c r="E33" s="228" t="s">
        <v>464</v>
      </c>
    </row>
    <row r="34" spans="1:13" x14ac:dyDescent="0.2">
      <c r="A34" s="247"/>
      <c r="E34" s="228" t="s">
        <v>529</v>
      </c>
    </row>
    <row r="35" spans="1:13" x14ac:dyDescent="0.2">
      <c r="A35" s="247"/>
      <c r="E35" s="228" t="s">
        <v>530</v>
      </c>
    </row>
    <row r="36" spans="1:13" x14ac:dyDescent="0.2">
      <c r="A36" s="247"/>
      <c r="E36" s="228" t="s">
        <v>531</v>
      </c>
    </row>
    <row r="37" spans="1:13" x14ac:dyDescent="0.2">
      <c r="A37" s="247"/>
      <c r="E37" s="228" t="s">
        <v>532</v>
      </c>
    </row>
    <row r="38" spans="1:13" x14ac:dyDescent="0.2">
      <c r="A38" s="247"/>
      <c r="E38" s="228" t="s">
        <v>465</v>
      </c>
      <c r="M38" s="248"/>
    </row>
    <row r="39" spans="1:13" x14ac:dyDescent="0.2">
      <c r="A39" s="247"/>
      <c r="E39" s="228" t="s">
        <v>533</v>
      </c>
      <c r="M39" s="248"/>
    </row>
    <row r="40" spans="1:13" x14ac:dyDescent="0.2">
      <c r="A40" s="247"/>
      <c r="E40" s="228" t="s">
        <v>466</v>
      </c>
      <c r="M40" s="248"/>
    </row>
    <row r="41" spans="1:13" x14ac:dyDescent="0.2">
      <c r="A41" s="247"/>
      <c r="E41" s="228" t="s">
        <v>467</v>
      </c>
      <c r="M41" s="248"/>
    </row>
    <row r="42" spans="1:13" x14ac:dyDescent="0.2">
      <c r="A42" s="247"/>
      <c r="E42" s="228" t="s">
        <v>534</v>
      </c>
      <c r="M42" s="248"/>
    </row>
    <row r="43" spans="1:13" x14ac:dyDescent="0.2">
      <c r="A43" s="249"/>
      <c r="B43" s="250"/>
      <c r="C43" s="250"/>
      <c r="D43" s="250"/>
      <c r="E43" s="250" t="s">
        <v>535</v>
      </c>
      <c r="F43" s="250"/>
      <c r="G43" s="250"/>
      <c r="H43" s="250"/>
      <c r="I43" s="250"/>
      <c r="J43" s="250"/>
      <c r="K43" s="250"/>
      <c r="L43" s="250"/>
      <c r="M43" s="251"/>
    </row>
    <row r="44" spans="1:13" x14ac:dyDescent="0.2">
      <c r="A44" s="329" t="s">
        <v>490</v>
      </c>
      <c r="B44" s="330"/>
      <c r="C44" s="330"/>
      <c r="D44" s="330"/>
      <c r="E44" s="330"/>
      <c r="F44" s="330"/>
      <c r="G44" s="330"/>
      <c r="H44" s="330"/>
      <c r="I44" s="330"/>
      <c r="J44" s="330"/>
      <c r="K44" s="252"/>
      <c r="L44" s="252"/>
      <c r="M44" s="253"/>
    </row>
    <row r="45" spans="1:13" x14ac:dyDescent="0.2">
      <c r="A45" s="255"/>
      <c r="B45" s="237"/>
      <c r="C45" s="237"/>
      <c r="D45" s="237"/>
      <c r="E45" s="237"/>
      <c r="F45" s="237"/>
      <c r="G45" s="1042" t="s">
        <v>493</v>
      </c>
      <c r="H45" s="1043"/>
      <c r="I45" s="237"/>
      <c r="J45" s="237"/>
      <c r="K45" s="237"/>
      <c r="L45" s="328"/>
      <c r="M45" s="331"/>
    </row>
    <row r="46" spans="1:13" x14ac:dyDescent="0.2">
      <c r="A46" s="247"/>
      <c r="E46" s="254" t="s">
        <v>500</v>
      </c>
      <c r="G46" s="1044"/>
      <c r="H46" s="1045"/>
      <c r="L46" s="328"/>
      <c r="M46" s="332"/>
    </row>
    <row r="47" spans="1:13" x14ac:dyDescent="0.2">
      <c r="A47" s="249"/>
      <c r="B47" s="250"/>
      <c r="C47" s="250"/>
      <c r="D47" s="250"/>
      <c r="E47" s="323" t="s">
        <v>501</v>
      </c>
      <c r="F47" s="250"/>
      <c r="G47" s="250"/>
      <c r="H47" s="250"/>
      <c r="I47" s="250"/>
      <c r="J47" s="250"/>
      <c r="L47" s="333"/>
      <c r="M47" s="334"/>
    </row>
    <row r="48" spans="1:13" x14ac:dyDescent="0.2">
      <c r="A48" s="247"/>
      <c r="E48" s="254"/>
      <c r="G48" s="1042" t="s">
        <v>493</v>
      </c>
      <c r="H48" s="1043"/>
      <c r="K48" s="237"/>
      <c r="L48" s="328"/>
      <c r="M48" s="332"/>
    </row>
    <row r="49" spans="1:13" x14ac:dyDescent="0.2">
      <c r="A49" s="247"/>
      <c r="E49" s="257" t="s">
        <v>472</v>
      </c>
      <c r="G49" s="1044"/>
      <c r="H49" s="1045"/>
      <c r="M49" s="248"/>
    </row>
    <row r="50" spans="1:13" x14ac:dyDescent="0.2">
      <c r="A50" s="247"/>
      <c r="E50" s="257" t="s">
        <v>473</v>
      </c>
      <c r="G50" s="327"/>
      <c r="H50" s="327"/>
      <c r="M50" s="248"/>
    </row>
    <row r="51" spans="1:13" x14ac:dyDescent="0.2">
      <c r="A51" s="247"/>
      <c r="E51" s="257" t="s">
        <v>498</v>
      </c>
      <c r="G51" s="261"/>
      <c r="H51" s="261"/>
      <c r="M51" s="248"/>
    </row>
    <row r="52" spans="1:13" x14ac:dyDescent="0.2">
      <c r="A52" s="249"/>
      <c r="B52" s="250"/>
      <c r="C52" s="250"/>
      <c r="D52" s="250"/>
      <c r="E52" s="258" t="s">
        <v>499</v>
      </c>
      <c r="F52" s="250"/>
      <c r="G52" s="250"/>
      <c r="H52" s="250"/>
      <c r="I52" s="250"/>
      <c r="J52" s="250"/>
      <c r="K52" s="250"/>
      <c r="L52" s="250"/>
      <c r="M52" s="251"/>
    </row>
    <row r="53" spans="1:13" x14ac:dyDescent="0.2">
      <c r="A53" s="325" t="s">
        <v>462</v>
      </c>
      <c r="B53" s="252"/>
      <c r="C53" s="252"/>
      <c r="D53" s="252"/>
      <c r="E53" s="326"/>
      <c r="F53" s="252"/>
      <c r="G53" s="252"/>
      <c r="H53" s="252"/>
      <c r="I53" s="252"/>
      <c r="J53" s="252"/>
      <c r="K53" s="252"/>
      <c r="L53" s="252"/>
      <c r="M53" s="253"/>
    </row>
    <row r="54" spans="1:13" x14ac:dyDescent="0.2">
      <c r="A54" s="247"/>
      <c r="C54" s="324"/>
      <c r="G54" s="1048" t="s">
        <v>493</v>
      </c>
      <c r="H54" s="1049"/>
      <c r="M54" s="248"/>
    </row>
    <row r="55" spans="1:13" x14ac:dyDescent="0.2">
      <c r="A55" s="247"/>
      <c r="E55" s="228" t="s">
        <v>496</v>
      </c>
      <c r="G55" s="1044"/>
      <c r="H55" s="1045"/>
      <c r="M55" s="248"/>
    </row>
    <row r="56" spans="1:13" x14ac:dyDescent="0.2">
      <c r="A56" s="247"/>
      <c r="E56" s="257" t="s">
        <v>497</v>
      </c>
      <c r="G56" s="261"/>
      <c r="H56" s="261"/>
      <c r="M56" s="248"/>
    </row>
    <row r="57" spans="1:13" x14ac:dyDescent="0.2">
      <c r="A57" s="247"/>
      <c r="E57" s="257" t="s">
        <v>474</v>
      </c>
      <c r="G57" s="261"/>
      <c r="H57" s="261"/>
      <c r="M57" s="248"/>
    </row>
    <row r="58" spans="1:13" x14ac:dyDescent="0.2">
      <c r="A58" s="247"/>
      <c r="E58" s="257" t="s">
        <v>475</v>
      </c>
      <c r="M58" s="248"/>
    </row>
    <row r="59" spans="1:13" x14ac:dyDescent="0.2">
      <c r="A59" s="247"/>
      <c r="E59" s="257" t="s">
        <v>476</v>
      </c>
      <c r="M59" s="248"/>
    </row>
    <row r="60" spans="1:13" x14ac:dyDescent="0.2">
      <c r="A60" s="247"/>
      <c r="E60" s="257" t="s">
        <v>520</v>
      </c>
      <c r="M60" s="248"/>
    </row>
    <row r="61" spans="1:13" x14ac:dyDescent="0.2">
      <c r="A61" s="247"/>
      <c r="E61" s="258" t="s">
        <v>477</v>
      </c>
      <c r="M61" s="248"/>
    </row>
    <row r="62" spans="1:13" x14ac:dyDescent="0.2">
      <c r="A62" s="255"/>
      <c r="B62" s="237"/>
      <c r="C62" s="238"/>
      <c r="D62" s="237"/>
      <c r="E62" s="237"/>
      <c r="F62" s="237"/>
      <c r="G62" s="1042" t="s">
        <v>493</v>
      </c>
      <c r="H62" s="1043"/>
      <c r="I62" s="237"/>
      <c r="J62" s="237"/>
      <c r="K62" s="237"/>
      <c r="L62" s="237"/>
      <c r="M62" s="256"/>
    </row>
    <row r="63" spans="1:13" x14ac:dyDescent="0.2">
      <c r="A63" s="247"/>
      <c r="E63" s="257" t="s">
        <v>478</v>
      </c>
      <c r="G63" s="1044"/>
      <c r="H63" s="1045"/>
      <c r="M63" s="248"/>
    </row>
    <row r="64" spans="1:13" x14ac:dyDescent="0.2">
      <c r="A64" s="247"/>
      <c r="E64" s="257" t="s">
        <v>479</v>
      </c>
      <c r="M64" s="248"/>
    </row>
    <row r="65" spans="1:13" x14ac:dyDescent="0.2">
      <c r="A65" s="247"/>
      <c r="E65" s="257" t="s">
        <v>480</v>
      </c>
      <c r="M65" s="248"/>
    </row>
    <row r="66" spans="1:13" x14ac:dyDescent="0.2">
      <c r="A66" s="249"/>
      <c r="B66" s="250"/>
      <c r="C66" s="250"/>
      <c r="D66" s="250"/>
      <c r="E66" s="258" t="s">
        <v>481</v>
      </c>
      <c r="F66" s="250"/>
      <c r="G66" s="250"/>
      <c r="H66" s="250"/>
      <c r="I66" s="250"/>
      <c r="J66" s="250"/>
      <c r="K66" s="250"/>
      <c r="L66" s="250"/>
      <c r="M66" s="251"/>
    </row>
    <row r="67" spans="1:13" x14ac:dyDescent="0.2">
      <c r="A67" s="262" t="s">
        <v>461</v>
      </c>
      <c r="B67" s="259"/>
      <c r="C67" s="259"/>
      <c r="D67" s="259"/>
      <c r="E67" s="260"/>
      <c r="F67" s="259"/>
      <c r="G67" s="259"/>
      <c r="H67" s="259"/>
      <c r="I67" s="259"/>
      <c r="J67" s="259"/>
      <c r="K67" s="259"/>
      <c r="L67" s="328"/>
      <c r="M67" s="328"/>
    </row>
    <row r="68" spans="1:13" x14ac:dyDescent="0.2">
      <c r="A68" s="255"/>
      <c r="B68" s="237"/>
      <c r="C68" s="263"/>
      <c r="D68" s="237"/>
      <c r="E68" s="237"/>
      <c r="F68" s="237"/>
      <c r="G68" s="1042" t="s">
        <v>493</v>
      </c>
      <c r="H68" s="1043"/>
      <c r="I68" s="237"/>
      <c r="J68" s="237"/>
      <c r="K68" s="237"/>
    </row>
    <row r="69" spans="1:13" x14ac:dyDescent="0.2">
      <c r="A69" s="247"/>
      <c r="E69" s="228" t="s">
        <v>484</v>
      </c>
      <c r="G69" s="1044"/>
      <c r="H69" s="1045"/>
    </row>
    <row r="70" spans="1:13" x14ac:dyDescent="0.2">
      <c r="A70" s="247"/>
      <c r="E70" s="228" t="s">
        <v>485</v>
      </c>
    </row>
    <row r="71" spans="1:13" x14ac:dyDescent="0.2">
      <c r="A71" s="247"/>
      <c r="E71" s="228" t="s">
        <v>486</v>
      </c>
    </row>
    <row r="72" spans="1:13" x14ac:dyDescent="0.2">
      <c r="A72" s="247"/>
      <c r="E72" s="228" t="s">
        <v>487</v>
      </c>
      <c r="M72" s="248"/>
    </row>
    <row r="73" spans="1:13" x14ac:dyDescent="0.2">
      <c r="A73" s="247"/>
      <c r="E73" s="228" t="s">
        <v>488</v>
      </c>
      <c r="M73" s="248"/>
    </row>
    <row r="74" spans="1:13" x14ac:dyDescent="0.2">
      <c r="A74" s="247"/>
      <c r="E74" s="228" t="s">
        <v>489</v>
      </c>
      <c r="M74" s="248"/>
    </row>
    <row r="75" spans="1:13" x14ac:dyDescent="0.2">
      <c r="A75" s="247"/>
      <c r="E75" s="228" t="s">
        <v>440</v>
      </c>
      <c r="M75" s="248"/>
    </row>
    <row r="76" spans="1:13" x14ac:dyDescent="0.2">
      <c r="A76" s="249"/>
      <c r="B76" s="250"/>
      <c r="C76" s="250"/>
      <c r="D76" s="250"/>
      <c r="E76" s="250" t="s">
        <v>441</v>
      </c>
      <c r="F76" s="250"/>
      <c r="G76" s="250"/>
      <c r="H76" s="250"/>
      <c r="I76" s="250" t="s">
        <v>494</v>
      </c>
      <c r="J76" s="250"/>
      <c r="K76" s="250"/>
      <c r="L76" s="250"/>
      <c r="M76" s="251"/>
    </row>
    <row r="77" spans="1:13" x14ac:dyDescent="0.2">
      <c r="A77" s="255"/>
      <c r="B77" s="237"/>
      <c r="C77" s="238"/>
      <c r="D77" s="237"/>
      <c r="E77" s="237"/>
      <c r="F77" s="237"/>
      <c r="G77" s="1042" t="s">
        <v>493</v>
      </c>
      <c r="H77" s="1043"/>
      <c r="I77" s="237"/>
      <c r="J77" s="237"/>
      <c r="K77" s="237"/>
      <c r="L77" s="237"/>
      <c r="M77" s="256"/>
    </row>
    <row r="78" spans="1:13" x14ac:dyDescent="0.2">
      <c r="A78" s="247"/>
      <c r="E78" s="257" t="s">
        <v>482</v>
      </c>
      <c r="G78" s="1044"/>
      <c r="H78" s="1045"/>
      <c r="M78" s="248"/>
    </row>
    <row r="79" spans="1:13" x14ac:dyDescent="0.2">
      <c r="A79" s="247"/>
      <c r="E79" s="257" t="s">
        <v>483</v>
      </c>
      <c r="M79" s="248"/>
    </row>
    <row r="80" spans="1:13" x14ac:dyDescent="0.2">
      <c r="A80" s="249"/>
      <c r="B80" s="250"/>
      <c r="C80" s="250"/>
      <c r="D80" s="250"/>
      <c r="E80" s="250"/>
      <c r="F80" s="250"/>
      <c r="G80" s="250"/>
      <c r="H80" s="250"/>
      <c r="I80" s="250"/>
      <c r="J80" s="250"/>
      <c r="K80" s="250"/>
      <c r="L80" s="250"/>
      <c r="M80" s="251"/>
    </row>
    <row r="88" spans="9:11" x14ac:dyDescent="0.2">
      <c r="I88" s="328"/>
      <c r="J88" s="328"/>
      <c r="K88" s="328"/>
    </row>
    <row r="89" spans="9:11" x14ac:dyDescent="0.2">
      <c r="I89" s="328"/>
      <c r="J89" s="328"/>
      <c r="K89" s="328"/>
    </row>
  </sheetData>
  <sheetProtection password="93E8" sheet="1" objects="1" scenarios="1" formatCells="0"/>
  <customSheetViews>
    <customSheetView guid="{22567D11-EBB8-4CE8-80E0-9D844DBA6A3C}" showPageBreaks="1" showGridLines="0" hiddenColumns="1" view="pageLayout" showRuler="0">
      <selection activeCell="G8" sqref="G8:H9"/>
      <rowBreaks count="2" manualBreakCount="2">
        <brk id="32" max="12" man="1"/>
        <brk id="66" max="16383" man="1"/>
      </rowBreaks>
      <pageMargins left="0.7" right="0.7" top="0.82291666666666663" bottom="0.75" header="0.3" footer="0.3"/>
      <pageSetup orientation="portrait" r:id="rId1"/>
      <headerFooter scaleWithDoc="0" alignWithMargins="0">
        <oddHeader>&amp;C&amp;"+,Regular"&amp;16
EarthCraft Sponsor Information&amp;R&amp;G</oddHeader>
        <oddFooter>&amp;L&amp;"-,Regular"&amp;9v.2014.04.01&amp;C&amp;"-,Regular"&amp;9EarthCraft House 2014&amp;R&amp;"-,Regular"&amp;9&amp;P of &amp;N</oddFooter>
      </headerFooter>
    </customSheetView>
    <customSheetView guid="{2AD44DDD-20C4-405B-8AAF-6409521CD900}" showPageBreaks="1" showGridLines="0" hiddenColumns="1" view="pageLayout" showRuler="0">
      <selection activeCell="D2" sqref="D2"/>
      <rowBreaks count="2" manualBreakCount="2">
        <brk id="32" max="12" man="1"/>
        <brk id="66" max="16383" man="1"/>
      </rowBreaks>
      <pageMargins left="0.7" right="0.7" top="0.82291666666666663" bottom="0.75" header="0.3" footer="0.3"/>
      <pageSetup orientation="portrait" r:id="rId2"/>
      <headerFooter scaleWithDoc="0" alignWithMargins="0">
        <oddHeader>&amp;C&amp;"+,Regular"&amp;16
EarthCraft Sponsor Information&amp;R&amp;G</oddHeader>
        <oddFooter>&amp;L&amp;"-,Regular"&amp;9v.2014.04.01&amp;C&amp;"-,Regular"&amp;9EarthCraft House 2014&amp;R&amp;"-,Regular"&amp;9&amp;P of &amp;N</oddFooter>
      </headerFooter>
    </customSheetView>
    <customSheetView guid="{018AB515-AB17-4172-9F06-1432D1C49B1F}" showPageBreaks="1" showGridLines="0" hiddenColumns="1" view="pageLayout" showRuler="0">
      <selection activeCell="D2" sqref="D2"/>
      <rowBreaks count="2" manualBreakCount="2">
        <brk id="32" max="12" man="1"/>
        <brk id="66" max="16383" man="1"/>
      </rowBreaks>
      <pageMargins left="0.7" right="0.7" top="0.82291666666666663" bottom="0.75" header="0.3" footer="0.3"/>
      <pageSetup orientation="portrait" r:id="rId3"/>
      <headerFooter scaleWithDoc="0" alignWithMargins="0">
        <oddHeader>&amp;C&amp;"+,Regular"&amp;16
EarthCraft Sponsor Information&amp;R&amp;G</oddHeader>
        <oddFooter>&amp;L&amp;"-,Regular"&amp;9v.2014.04.01&amp;C&amp;"-,Regular"&amp;9EarthCraft House 2014&amp;R&amp;"-,Regular"&amp;9&amp;P of &amp;N</oddFooter>
      </headerFooter>
    </customSheetView>
  </customSheetViews>
  <mergeCells count="10">
    <mergeCell ref="G77:H78"/>
    <mergeCell ref="I29:L30"/>
    <mergeCell ref="I31:L32"/>
    <mergeCell ref="A3:M5"/>
    <mergeCell ref="G8:H9"/>
    <mergeCell ref="G54:H55"/>
    <mergeCell ref="G62:H63"/>
    <mergeCell ref="G68:H69"/>
    <mergeCell ref="G45:H46"/>
    <mergeCell ref="G48:H49"/>
  </mergeCells>
  <dataValidations count="2">
    <dataValidation type="list" allowBlank="1" showInputMessage="1" showErrorMessage="1" sqref="G51 G56:H57">
      <formula1>$K$6:$K$8</formula1>
    </dataValidation>
    <dataValidation type="list" allowBlank="1" showInputMessage="1" showErrorMessage="1" sqref="G8:H9 G48:H49 G68:H69 G62:H63 G54:H55 G77:H78 G45:H46">
      <formula1>$K$8:$K$10</formula1>
    </dataValidation>
  </dataValidations>
  <pageMargins left="0.7" right="0.7" top="0.82291666666666663" bottom="0.75" header="0.3" footer="0.3"/>
  <pageSetup orientation="portrait" r:id="rId4"/>
  <headerFooter scaleWithDoc="0" alignWithMargins="0">
    <oddHeader>&amp;C&amp;"+,Regular"&amp;16
EarthCraft Sponsor Information&amp;R&amp;G</oddHeader>
    <oddFooter>&amp;L&amp;"-,Regular"&amp;9v.2014.04.01&amp;C&amp;"-,Regular"&amp;9EarthCraft House 2014&amp;R&amp;"-,Regular"&amp;9&amp;P of &amp;N</oddFooter>
  </headerFooter>
  <rowBreaks count="2" manualBreakCount="2">
    <brk id="32" max="12" man="1"/>
    <brk id="66" max="16383" man="1"/>
  </rowBreaks>
  <drawing r:id="rId5"/>
  <legacyDrawingHF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2"/>
  </sheetPr>
  <dimension ref="A1:I29"/>
  <sheetViews>
    <sheetView showGridLines="0" zoomScaleNormal="100" zoomScaleSheetLayoutView="100" workbookViewId="0">
      <selection activeCell="D7" sqref="D7:H7"/>
    </sheetView>
  </sheetViews>
  <sheetFormatPr defaultRowHeight="10.5" x14ac:dyDescent="0.15"/>
  <cols>
    <col min="1" max="1" width="13.140625" style="104" customWidth="1"/>
    <col min="2" max="2" width="17.42578125" style="104" customWidth="1"/>
    <col min="3" max="4" width="8.7109375" style="104" customWidth="1"/>
    <col min="5" max="5" width="9.5703125" style="104" customWidth="1"/>
    <col min="6" max="6" width="12.42578125" style="104" customWidth="1"/>
    <col min="7" max="7" width="8.7109375" style="104" customWidth="1"/>
    <col min="8" max="8" width="11.42578125" style="104" customWidth="1"/>
    <col min="9" max="9" width="0" style="104" hidden="1" customWidth="1"/>
    <col min="10" max="16384" width="9.140625" style="104"/>
  </cols>
  <sheetData>
    <row r="1" spans="1:9" s="103" customFormat="1" ht="14.1" customHeight="1" x14ac:dyDescent="0.15">
      <c r="A1" s="109" t="str">
        <f>'[1]Cover Sheet'!A1</f>
        <v>Builder Company:</v>
      </c>
      <c r="B1" s="108"/>
      <c r="C1" s="1016" t="str">
        <f>IF('[1]Cover Sheet'!C1="","",'[1]Cover Sheet'!C1)</f>
        <v/>
      </c>
      <c r="D1" s="1016"/>
      <c r="E1" s="109" t="str">
        <f>'[1]Cover Sheet'!G1</f>
        <v>House Address:</v>
      </c>
      <c r="G1" s="1016" t="str">
        <f>IF('[1]Cover Sheet'!I1="","",'[1]Cover Sheet'!I1)</f>
        <v/>
      </c>
      <c r="H1" s="1016"/>
    </row>
    <row r="2" spans="1:9" s="103" customFormat="1" ht="14.1" customHeight="1" x14ac:dyDescent="0.15">
      <c r="A2" s="109" t="str">
        <f>'[1]Cover Sheet'!A2</f>
        <v>Contact Person:</v>
      </c>
      <c r="C2" s="1016" t="str">
        <f>IF('[1]Cover Sheet'!C2="","",'[1]Cover Sheet'!C2)</f>
        <v/>
      </c>
      <c r="D2" s="1016"/>
      <c r="E2" s="109" t="str">
        <f>'[1]Cover Sheet'!G2</f>
        <v>City, State:</v>
      </c>
      <c r="G2" s="1016" t="str">
        <f>IF('[1]Cover Sheet'!I2="","",'[1]Cover Sheet'!I2)</f>
        <v/>
      </c>
      <c r="H2" s="1016"/>
    </row>
    <row r="3" spans="1:9" s="103" customFormat="1" ht="14.1" customHeight="1" x14ac:dyDescent="0.15">
      <c r="A3" s="109" t="str">
        <f>'[1]Cover Sheet'!A3</f>
        <v>Phone:</v>
      </c>
      <c r="C3" s="1016" t="str">
        <f>IF('[1]Cover Sheet'!C3="","",'[1]Cover Sheet'!C3)</f>
        <v/>
      </c>
      <c r="D3" s="1016"/>
      <c r="E3" s="109" t="str">
        <f>'[1]Cover Sheet'!G3</f>
        <v>Zip Code:</v>
      </c>
      <c r="G3" s="1016" t="str">
        <f>IF('[1]Cover Sheet'!I3="","",'[1]Cover Sheet'!I3)</f>
        <v/>
      </c>
      <c r="H3" s="1016"/>
    </row>
    <row r="4" spans="1:9" s="103" customFormat="1" ht="14.1" customHeight="1" x14ac:dyDescent="0.15">
      <c r="A4" s="109" t="str">
        <f>'[1]Cover Sheet'!A4</f>
        <v>Plan Name:</v>
      </c>
      <c r="B4" s="110"/>
      <c r="C4" s="1016" t="str">
        <f>IF('[1]Cover Sheet'!C4="","",'[1]Cover Sheet'!C4)</f>
        <v/>
      </c>
      <c r="D4" s="1016"/>
      <c r="E4" s="109" t="str">
        <f>'[1]Cover Sheet'!G4</f>
        <v>Lot #:</v>
      </c>
      <c r="G4" s="1016" t="str">
        <f>IF('[1]Cover Sheet'!I4="","",'[1]Cover Sheet'!I4)</f>
        <v/>
      </c>
      <c r="H4" s="1016"/>
      <c r="I4" s="111"/>
    </row>
    <row r="5" spans="1:9" s="103" customFormat="1" ht="14.1" customHeight="1" x14ac:dyDescent="0.15">
      <c r="A5" s="109" t="str">
        <f>'[1]Cover Sheet'!A5</f>
        <v>Technical Advisor:</v>
      </c>
      <c r="B5" s="110"/>
      <c r="C5" s="1016" t="str">
        <f>IF('[1]Cover Sheet'!C5="","",'[1]Cover Sheet'!C5)</f>
        <v/>
      </c>
      <c r="D5" s="1016"/>
      <c r="E5" s="109" t="str">
        <f>'[1]Cover Sheet'!G5</f>
        <v>Community:</v>
      </c>
      <c r="G5" s="1016" t="str">
        <f>IF('[1]Cover Sheet'!I5="","",'[1]Cover Sheet'!I5)</f>
        <v/>
      </c>
      <c r="H5" s="1016"/>
      <c r="I5" s="111"/>
    </row>
    <row r="6" spans="1:9" s="103" customFormat="1" ht="3.95" customHeight="1" x14ac:dyDescent="0.15">
      <c r="A6" s="109"/>
      <c r="B6" s="110"/>
      <c r="C6" s="106"/>
      <c r="D6" s="111"/>
      <c r="E6" s="110"/>
      <c r="F6" s="112"/>
      <c r="G6" s="107"/>
      <c r="H6" s="111"/>
      <c r="I6" s="111"/>
    </row>
    <row r="7" spans="1:9" ht="14.1" customHeight="1" x14ac:dyDescent="0.15">
      <c r="A7" s="104" t="s">
        <v>420</v>
      </c>
      <c r="D7" s="1051"/>
      <c r="E7" s="1051"/>
      <c r="F7" s="1051"/>
      <c r="G7" s="1051"/>
      <c r="H7" s="1051"/>
    </row>
    <row r="8" spans="1:9" ht="14.1" customHeight="1" x14ac:dyDescent="0.15">
      <c r="A8" s="104" t="s">
        <v>421</v>
      </c>
      <c r="D8" s="1051"/>
      <c r="E8" s="1051"/>
      <c r="F8" s="1051"/>
      <c r="G8" s="1051"/>
      <c r="H8" s="1051"/>
    </row>
    <row r="9" spans="1:9" ht="3.95" customHeight="1" x14ac:dyDescent="0.15"/>
    <row r="10" spans="1:9" ht="14.1" customHeight="1" x14ac:dyDescent="0.15">
      <c r="A10" s="104" t="s">
        <v>422</v>
      </c>
      <c r="B10" s="204"/>
      <c r="C10" s="1050"/>
      <c r="D10" s="1050"/>
      <c r="E10" s="104" t="s">
        <v>423</v>
      </c>
      <c r="G10" s="1051"/>
      <c r="H10" s="1051"/>
    </row>
    <row r="11" spans="1:9" ht="3.95" customHeight="1" thickBot="1" x14ac:dyDescent="0.2"/>
    <row r="12" spans="1:9" ht="14.1" customHeight="1" x14ac:dyDescent="0.15">
      <c r="A12" s="114" t="s">
        <v>424</v>
      </c>
      <c r="B12" s="114"/>
      <c r="C12" s="114"/>
      <c r="D12" s="114"/>
      <c r="E12" s="114"/>
      <c r="F12" s="114"/>
      <c r="G12" s="114"/>
      <c r="H12" s="198"/>
    </row>
    <row r="13" spans="1:9" ht="14.1" customHeight="1" x14ac:dyDescent="0.15">
      <c r="A13" s="199" t="s">
        <v>425</v>
      </c>
      <c r="B13" s="103"/>
      <c r="C13" s="103"/>
      <c r="D13" s="103"/>
      <c r="E13" s="103"/>
      <c r="F13" s="103"/>
      <c r="G13" s="103"/>
      <c r="H13" s="205"/>
    </row>
    <row r="14" spans="1:9" ht="14.1" customHeight="1" x14ac:dyDescent="0.15">
      <c r="A14" s="199" t="s">
        <v>426</v>
      </c>
      <c r="B14" s="103"/>
      <c r="C14" s="103"/>
      <c r="D14" s="103"/>
      <c r="E14" s="103"/>
      <c r="F14" s="103"/>
      <c r="G14" s="103"/>
      <c r="H14" s="205"/>
    </row>
    <row r="15" spans="1:9" ht="14.1" customHeight="1" x14ac:dyDescent="0.15">
      <c r="A15" s="199" t="s">
        <v>427</v>
      </c>
      <c r="B15" s="103"/>
      <c r="C15" s="103"/>
      <c r="D15" s="103"/>
      <c r="E15" s="103"/>
      <c r="F15" s="103"/>
      <c r="G15" s="103"/>
      <c r="H15" s="205"/>
    </row>
    <row r="16" spans="1:9" ht="14.1" customHeight="1" x14ac:dyDescent="0.15">
      <c r="A16" s="199" t="s">
        <v>428</v>
      </c>
      <c r="B16" s="103"/>
      <c r="C16" s="103"/>
      <c r="D16" s="103"/>
      <c r="E16" s="103"/>
      <c r="F16" s="103"/>
      <c r="G16" s="103"/>
      <c r="H16" s="205"/>
    </row>
    <row r="17" spans="1:8" ht="14.1" customHeight="1" x14ac:dyDescent="0.15">
      <c r="A17" s="199" t="s">
        <v>429</v>
      </c>
      <c r="B17" s="103"/>
      <c r="C17" s="103"/>
      <c r="D17" s="103"/>
      <c r="E17" s="103"/>
      <c r="F17" s="103"/>
      <c r="G17" s="103"/>
      <c r="H17" s="205"/>
    </row>
    <row r="18" spans="1:8" ht="14.1" customHeight="1" x14ac:dyDescent="0.15">
      <c r="A18" s="199" t="s">
        <v>430</v>
      </c>
      <c r="B18" s="103"/>
      <c r="C18" s="103"/>
      <c r="D18" s="103"/>
      <c r="E18" s="103"/>
      <c r="F18" s="103"/>
      <c r="G18" s="103"/>
      <c r="H18" s="205"/>
    </row>
    <row r="19" spans="1:8" ht="14.1" customHeight="1" thickBot="1" x14ac:dyDescent="0.2">
      <c r="A19" s="200" t="s">
        <v>431</v>
      </c>
      <c r="B19" s="152"/>
      <c r="C19" s="152"/>
      <c r="D19" s="152"/>
      <c r="E19" s="152"/>
      <c r="F19" s="152"/>
      <c r="G19" s="152"/>
      <c r="H19" s="201">
        <f>ABS(H18-H17)</f>
        <v>0</v>
      </c>
    </row>
    <row r="20" spans="1:8" ht="3.95" customHeight="1" thickBot="1" x14ac:dyDescent="0.2"/>
    <row r="21" spans="1:8" ht="14.1" customHeight="1" x14ac:dyDescent="0.15">
      <c r="A21" s="114" t="s">
        <v>432</v>
      </c>
      <c r="B21" s="114"/>
      <c r="C21" s="114"/>
      <c r="D21" s="114"/>
      <c r="E21" s="114"/>
      <c r="F21" s="114"/>
      <c r="G21" s="114"/>
      <c r="H21" s="198"/>
    </row>
    <row r="22" spans="1:8" ht="14.1" customHeight="1" x14ac:dyDescent="0.15">
      <c r="A22" s="199" t="s">
        <v>426</v>
      </c>
      <c r="B22" s="103"/>
      <c r="C22" s="103"/>
      <c r="D22" s="103"/>
      <c r="E22" s="103"/>
      <c r="F22" s="103"/>
      <c r="G22" s="103"/>
      <c r="H22" s="205"/>
    </row>
    <row r="23" spans="1:8" ht="14.1" customHeight="1" x14ac:dyDescent="0.15">
      <c r="A23" s="199" t="s">
        <v>433</v>
      </c>
      <c r="B23" s="103"/>
      <c r="C23" s="103"/>
      <c r="D23" s="103"/>
      <c r="E23" s="103"/>
      <c r="F23" s="103"/>
      <c r="G23" s="103"/>
      <c r="H23" s="205"/>
    </row>
    <row r="24" spans="1:8" ht="14.1" customHeight="1" x14ac:dyDescent="0.15">
      <c r="A24" s="199" t="s">
        <v>434</v>
      </c>
      <c r="B24" s="103"/>
      <c r="C24" s="103"/>
      <c r="D24" s="103"/>
      <c r="E24" s="103"/>
      <c r="F24" s="103"/>
      <c r="G24" s="103"/>
      <c r="H24" s="205"/>
    </row>
    <row r="25" spans="1:8" ht="14.1" customHeight="1" x14ac:dyDescent="0.15">
      <c r="A25" s="199" t="s">
        <v>435</v>
      </c>
      <c r="B25" s="103"/>
      <c r="C25" s="103"/>
      <c r="D25" s="103"/>
      <c r="E25" s="103"/>
      <c r="F25" s="103"/>
      <c r="G25" s="103"/>
      <c r="H25" s="205"/>
    </row>
    <row r="26" spans="1:8" ht="14.1" customHeight="1" x14ac:dyDescent="0.15">
      <c r="A26" s="199" t="s">
        <v>436</v>
      </c>
      <c r="B26" s="103"/>
      <c r="C26" s="103"/>
      <c r="D26" s="103"/>
      <c r="E26" s="103"/>
      <c r="F26" s="103"/>
      <c r="G26" s="103"/>
      <c r="H26" s="205"/>
    </row>
    <row r="27" spans="1:8" ht="14.1" customHeight="1" thickBot="1" x14ac:dyDescent="0.2">
      <c r="A27" s="200" t="s">
        <v>431</v>
      </c>
      <c r="B27" s="152"/>
      <c r="C27" s="152"/>
      <c r="D27" s="152"/>
      <c r="E27" s="152"/>
      <c r="F27" s="152"/>
      <c r="G27" s="152"/>
      <c r="H27" s="201">
        <f>ABS(H26-H25)</f>
        <v>0</v>
      </c>
    </row>
    <row r="28" spans="1:8" ht="3.95" customHeight="1" thickBot="1" x14ac:dyDescent="0.2">
      <c r="A28" s="202"/>
      <c r="B28" s="202"/>
      <c r="C28" s="202"/>
      <c r="D28" s="202"/>
      <c r="E28" s="202"/>
      <c r="F28" s="202"/>
      <c r="G28" s="202"/>
      <c r="H28" s="202"/>
    </row>
    <row r="29" spans="1:8" ht="72" customHeight="1" thickBot="1" x14ac:dyDescent="0.2">
      <c r="A29" s="203" t="s">
        <v>316</v>
      </c>
      <c r="B29" s="1052"/>
      <c r="C29" s="1053"/>
      <c r="D29" s="1053"/>
      <c r="E29" s="1053"/>
      <c r="F29" s="1053"/>
      <c r="G29" s="1053"/>
      <c r="H29" s="1054"/>
    </row>
  </sheetData>
  <sheetProtection password="93E8" sheet="1" objects="1" scenarios="1" insertRows="0" selectLockedCells="1"/>
  <customSheetViews>
    <customSheetView guid="{22567D11-EBB8-4CE8-80E0-9D844DBA6A3C}" showGridLines="0" hiddenColumns="1">
      <selection activeCell="D7" sqref="D7:H7"/>
      <pageMargins left="0.7" right="0.7" top="0.75" bottom="0.75" header="0.3" footer="0.3"/>
      <pageSetup orientation="portrait" r:id="rId1"/>
      <headerFooter>
        <oddHeader>&amp;C&amp;"Verdana,Regular"&amp;14 EarthCraft House 2014 Refrigerant Charge Test</oddHeader>
        <oddFooter>&amp;L&amp;"-,Regular"&amp;9v.20134.04.01&amp;C&amp;"-,Regular"&amp;9EarthCraft House 2014&amp;R&amp;"-,Regular"&amp;9&amp;P of &amp;N</oddFooter>
      </headerFooter>
    </customSheetView>
    <customSheetView guid="{2AD44DDD-20C4-405B-8AAF-6409521CD900}" showGridLines="0" hiddenColumns="1">
      <selection activeCell="D7" sqref="D7:H7"/>
      <pageMargins left="0.7" right="0.7" top="0.75" bottom="0.75" header="0.3" footer="0.3"/>
      <pageSetup orientation="portrait" r:id="rId2"/>
      <headerFooter>
        <oddHeader>&amp;C&amp;"Verdana,Regular"&amp;14 EarthCraft House 2014 Refrigerant Charge Test</oddHeader>
        <oddFooter>&amp;L&amp;"-,Regular"&amp;9v.20134.04.01&amp;C&amp;"-,Regular"&amp;9EarthCraft House 2014&amp;R&amp;"-,Regular"&amp;9&amp;P of &amp;N</oddFooter>
      </headerFooter>
    </customSheetView>
    <customSheetView guid="{018AB515-AB17-4172-9F06-1432D1C49B1F}" showGridLines="0" hiddenColumns="1">
      <selection activeCell="D7" sqref="D7:H7"/>
      <pageMargins left="0.7" right="0.7" top="0.75" bottom="0.75" header="0.3" footer="0.3"/>
      <pageSetup orientation="portrait" r:id="rId3"/>
      <headerFooter>
        <oddHeader>&amp;C&amp;"Verdana,Regular"&amp;14 EarthCraft House 2014 Refrigerant Charge Test</oddHeader>
        <oddFooter>&amp;L&amp;"-,Regular"&amp;9v.20134.04.01&amp;C&amp;"-,Regular"&amp;9EarthCraft House 2014&amp;R&amp;"-,Regular"&amp;9&amp;P of &amp;N</oddFooter>
      </headerFooter>
    </customSheetView>
  </customSheetViews>
  <mergeCells count="15">
    <mergeCell ref="C1:D1"/>
    <mergeCell ref="G1:H1"/>
    <mergeCell ref="C2:D2"/>
    <mergeCell ref="G2:H2"/>
    <mergeCell ref="C3:D3"/>
    <mergeCell ref="G3:H3"/>
    <mergeCell ref="C10:D10"/>
    <mergeCell ref="G10:H10"/>
    <mergeCell ref="B29:H29"/>
    <mergeCell ref="C4:D4"/>
    <mergeCell ref="G4:H4"/>
    <mergeCell ref="C5:D5"/>
    <mergeCell ref="G5:H5"/>
    <mergeCell ref="D7:H7"/>
    <mergeCell ref="D8:H8"/>
  </mergeCells>
  <pageMargins left="0.7" right="0.7" top="0.75" bottom="0.75" header="0.3" footer="0.3"/>
  <pageSetup orientation="portrait" r:id="rId4"/>
  <headerFooter>
    <oddHeader>&amp;C&amp;"Verdana,Regular"&amp;14 EarthCraft House 2014 Refrigerant Charge Test</oddHeader>
    <oddFooter>&amp;L&amp;"-,Regular"&amp;9v.20134.04.01&amp;C&amp;"-,Regular"&amp;9EarthCraft House 2014&amp;R&amp;"-,Regular"&amp;9&amp;P of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14</vt:i4>
      </vt:variant>
    </vt:vector>
  </HeadingPairs>
  <TitlesOfParts>
    <vt:vector size="24" baseType="lpstr">
      <vt:lpstr>Instructions</vt:lpstr>
      <vt:lpstr>Menu</vt:lpstr>
      <vt:lpstr>Cover Sheet</vt:lpstr>
      <vt:lpstr>Worksheet</vt:lpstr>
      <vt:lpstr>Innovation</vt:lpstr>
      <vt:lpstr>Inspection Notes</vt:lpstr>
      <vt:lpstr>Test Sheet</vt:lpstr>
      <vt:lpstr>EarthCraft Sponsor Information</vt:lpstr>
      <vt:lpstr>Refrigerant Charge Test </vt:lpstr>
      <vt:lpstr>-</vt:lpstr>
      <vt:lpstr>DU_1__PRODUCTS_AND_APPLICATIONS</vt:lpstr>
      <vt:lpstr>DURABILITY_AND_MOISTURE_MANAGEMENT__DU</vt:lpstr>
      <vt:lpstr>Install_air_conditioner_condensing_unit_pad</vt:lpstr>
      <vt:lpstr>'Cover Sheet'!Print_Area</vt:lpstr>
      <vt:lpstr>Innovation!Print_Area</vt:lpstr>
      <vt:lpstr>'Inspection Notes'!Print_Area</vt:lpstr>
      <vt:lpstr>Menu!Print_Area</vt:lpstr>
      <vt:lpstr>'Refrigerant Charge Test '!Print_Area</vt:lpstr>
      <vt:lpstr>'Test Sheet'!Print_Area</vt:lpstr>
      <vt:lpstr>Worksheet!Print_Titles</vt:lpstr>
      <vt:lpstr>RE_2__ADVANCED_FRAMING_PRODUCTS</vt:lpstr>
      <vt:lpstr>RE1_RESOURCE_EFFICIENT_DESIGN</vt:lpstr>
      <vt:lpstr>REQUIRED_AT_ALL_LEVELS</vt:lpstr>
      <vt:lpstr>'Test Sheet'!TotalHtSp</vt:lpstr>
    </vt:vector>
  </TitlesOfParts>
  <Company>Southface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Cara O'Rourke</dc:creator>
  <cp:lastModifiedBy>Manon</cp:lastModifiedBy>
  <cp:lastPrinted>2014-09-19T15:32:31Z</cp:lastPrinted>
  <dcterms:created xsi:type="dcterms:W3CDTF">2010-10-25T15:53:20Z</dcterms:created>
  <dcterms:modified xsi:type="dcterms:W3CDTF">2017-01-09T16:04:10Z</dcterms:modified>
</cp:coreProperties>
</file>