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9570" activeTab="0"/>
  </bookViews>
  <sheets>
    <sheet name="Sheet1" sheetId="1" r:id="rId1"/>
    <sheet name="Sheet2" sheetId="2" r:id="rId2"/>
    <sheet name="Sheet3" sheetId="3" r:id="rId3"/>
    <sheet name="Sheet4" sheetId="4" r:id="rId4"/>
  </sheets>
  <definedNames>
    <definedName name="_xlnm.Print_Area" localSheetId="0">'Sheet1'!$A$1:$E$313</definedName>
    <definedName name="_xlnm.Print_Titles" localSheetId="0">'Sheet1'!$43:$43</definedName>
  </definedNames>
  <calcPr fullCalcOnLoad="1"/>
</workbook>
</file>

<file path=xl/sharedStrings.xml><?xml version="1.0" encoding="utf-8"?>
<sst xmlns="http://schemas.openxmlformats.org/spreadsheetml/2006/main" count="475" uniqueCount="363">
  <si>
    <t>POINTS</t>
  </si>
  <si>
    <t>non-structural headers in non-load bearing walls</t>
  </si>
  <si>
    <t>2-stud corners with drywall clips or alternative framing</t>
  </si>
  <si>
    <t>T-walls with drywall clips or alternative framing</t>
  </si>
  <si>
    <t>Insulated Concrete Forms</t>
  </si>
  <si>
    <t>walls covered with builder paper or housewrap (drainage plane)</t>
  </si>
  <si>
    <t>back-primed siding and trim</t>
  </si>
  <si>
    <t>window and door head flashing</t>
  </si>
  <si>
    <t>VENTILATION</t>
  </si>
  <si>
    <t>WATER - INDOOR</t>
  </si>
  <si>
    <t>review irrigation system operations with homeowner</t>
  </si>
  <si>
    <t>WASTE MANAGEMENT</t>
  </si>
  <si>
    <t>GRAND TOTAL</t>
  </si>
  <si>
    <t>erosion control site plan</t>
  </si>
  <si>
    <t>Structural Insulated Panels (exterior walls)</t>
  </si>
  <si>
    <t>Structural Insulated Panels (roof)</t>
  </si>
  <si>
    <t xml:space="preserve"> </t>
  </si>
  <si>
    <t>exterior cladding (min 3 sides with 40-year warranty or masonry)</t>
  </si>
  <si>
    <t>Fax:</t>
  </si>
  <si>
    <t>Email:</t>
  </si>
  <si>
    <t>Mail:</t>
  </si>
  <si>
    <t>duct design complies with Manual D</t>
  </si>
  <si>
    <t>airflow for each duct run measured and balanced</t>
  </si>
  <si>
    <t>EARTHCRAFT HOUSE TOTALS</t>
  </si>
  <si>
    <t>Worksheets may be submitted via mail, fax, or email.</t>
  </si>
  <si>
    <t>OSB roof decking</t>
  </si>
  <si>
    <t>Sensibly Built for the Environment</t>
  </si>
  <si>
    <t>date</t>
  </si>
  <si>
    <t>Inspector Signature</t>
  </si>
  <si>
    <t>EarthCraft House Inspector</t>
  </si>
  <si>
    <t>concrete with fly ash (min 25% fly ash)</t>
  </si>
  <si>
    <r>
      <t>EarthCraft House</t>
    </r>
    <r>
      <rPr>
        <vertAlign val="superscript"/>
        <sz val="14"/>
        <rFont val="Arial"/>
        <family val="2"/>
      </rPr>
      <t>TM</t>
    </r>
  </si>
  <si>
    <t>no ducts in exterior walls or vaulted ceilings</t>
  </si>
  <si>
    <t>WASTE MANAGEMENT TOTAL</t>
  </si>
  <si>
    <t>WATER - INDOOR TOTAL</t>
  </si>
  <si>
    <t>WATER - OUTDOORS TOTAL</t>
  </si>
  <si>
    <t>individual trees fenced at drip line (1 point per tree, max 5 trees)</t>
  </si>
  <si>
    <t>1 per tree</t>
  </si>
  <si>
    <t>continuous foundation termite flashing</t>
  </si>
  <si>
    <t>10 year warranty on all insulated glazing</t>
  </si>
  <si>
    <t>reclaimed wood flooring</t>
  </si>
  <si>
    <t>recycled content tiles (min 30% recycled)</t>
  </si>
  <si>
    <t xml:space="preserve">recycled concrete used as aggregate </t>
  </si>
  <si>
    <t>SCORE</t>
  </si>
  <si>
    <t>DOCUMENTATION</t>
  </si>
  <si>
    <t>certificate</t>
  </si>
  <si>
    <t>site plan</t>
  </si>
  <si>
    <t>letter</t>
  </si>
  <si>
    <t>test results</t>
  </si>
  <si>
    <t>product literature</t>
  </si>
  <si>
    <t>product label</t>
  </si>
  <si>
    <t>content print-out</t>
  </si>
  <si>
    <t>warranty</t>
  </si>
  <si>
    <t>rigid supply trunk</t>
  </si>
  <si>
    <t>siding with vented rain screen</t>
  </si>
  <si>
    <t>ducts protected until construction is completed</t>
  </si>
  <si>
    <t>Prerequisite: No construction materials shall be burned or buried on job site or anywhere but in a state-approved landfill.</t>
  </si>
  <si>
    <t>Contact Person:</t>
  </si>
  <si>
    <t>House Address:</t>
  </si>
  <si>
    <t>Phone:</t>
  </si>
  <si>
    <t>use of redundant mulch, compost, or straw bales for erosion control</t>
  </si>
  <si>
    <t>cork or bamboo flooring</t>
  </si>
  <si>
    <t>Number of stories</t>
  </si>
  <si>
    <t>House volume</t>
  </si>
  <si>
    <t>ACH50 Goal = 0.35 x (H x S x C)</t>
  </si>
  <si>
    <t>CFM50 Goal = ACH50 x Volume / 60</t>
  </si>
  <si>
    <t>ECH number</t>
  </si>
  <si>
    <t>cubic feet</t>
  </si>
  <si>
    <t>EarthCraft House Test Data</t>
  </si>
  <si>
    <t>Blower Door Data</t>
  </si>
  <si>
    <t>Date</t>
  </si>
  <si>
    <t>House-to-Outside Pressure</t>
  </si>
  <si>
    <t>Ring</t>
  </si>
  <si>
    <t>Fan Flow</t>
  </si>
  <si>
    <t>CRF Factor</t>
  </si>
  <si>
    <t>CFM50</t>
  </si>
  <si>
    <t>Fan Pressure</t>
  </si>
  <si>
    <t>ACHnat</t>
  </si>
  <si>
    <t>None</t>
  </si>
  <si>
    <t>Duct Blaster Data</t>
  </si>
  <si>
    <t>A/H Location:</t>
  </si>
  <si>
    <t>Duct System #1</t>
  </si>
  <si>
    <t>Floor Area Served:</t>
  </si>
  <si>
    <t>square feet</t>
  </si>
  <si>
    <t>Duct System #2</t>
  </si>
  <si>
    <t>Duct System #3</t>
  </si>
  <si>
    <t>Duct System #4</t>
  </si>
  <si>
    <t>Duct-to-Outside Pressure</t>
  </si>
  <si>
    <t>Duct Blaster    Fan Pressure</t>
  </si>
  <si>
    <t>db             Fan Flow</t>
  </si>
  <si>
    <t>CRP Factor</t>
  </si>
  <si>
    <t>CFM25</t>
  </si>
  <si>
    <t>% Leakage</t>
  </si>
  <si>
    <t>CFM25 Goal = Floor Area x 0.05</t>
  </si>
  <si>
    <t>EarthCraft House HVAC Sizing Data</t>
  </si>
  <si>
    <t>Zone</t>
  </si>
  <si>
    <t>Manual J Heating (btu/h)</t>
  </si>
  <si>
    <t>Heating Difference (btu/h)</t>
  </si>
  <si>
    <t>Manual J Cooling (btu/h)</t>
  </si>
  <si>
    <t>Installed Cooling (btu/h)</t>
  </si>
  <si>
    <t>Cooling Difference (btu/h)</t>
  </si>
  <si>
    <t>Installed Heating Input    (btu/h)</t>
  </si>
  <si>
    <t>AFUE</t>
  </si>
  <si>
    <t>Installed Heating Output   (btu/h)</t>
  </si>
  <si>
    <t>Cooling equipment must be within 6000 btu/h to get 5 points for Manual J</t>
  </si>
  <si>
    <t>Heating equipment must be within 25000 btu/h to get 2 points for Manual J</t>
  </si>
  <si>
    <t>Inspector name</t>
  </si>
  <si>
    <t>House #</t>
  </si>
  <si>
    <t>Inspector</t>
  </si>
  <si>
    <t>Score</t>
  </si>
  <si>
    <t>Duct Blaster #1</t>
  </si>
  <si>
    <t>Duct Blaster #2</t>
  </si>
  <si>
    <t>Duct Blaster #3</t>
  </si>
  <si>
    <t>Duct Blaster #4</t>
  </si>
  <si>
    <t>Certified</t>
  </si>
  <si>
    <t>Address</t>
  </si>
  <si>
    <t>Renovator Group:</t>
  </si>
  <si>
    <t>Renovator Signature</t>
  </si>
  <si>
    <r>
      <t xml:space="preserve">Home Owner - </t>
    </r>
    <r>
      <rPr>
        <sz val="10"/>
        <rFont val="Arial"/>
        <family val="2"/>
      </rPr>
      <t>I have reviewed the EarthCraft House measures with the renovator or sales agent.</t>
    </r>
  </si>
  <si>
    <t>install indoor fluorescent fixtures (min 200 watts)</t>
  </si>
  <si>
    <t>install automatic outdoor lighting controls (e.g. motion sensor)</t>
  </si>
  <si>
    <t>install high efficiency exterior lighting</t>
  </si>
  <si>
    <t>new carpet (min 50% recycled)</t>
  </si>
  <si>
    <t>new carpet pad (min 50% recycled)</t>
  </si>
  <si>
    <t>new outdoor decking and porches (min 40% recycled)</t>
  </si>
  <si>
    <t>engineered floor framing</t>
  </si>
  <si>
    <t>install garage exhaust fan controlled by motion sensor or timer</t>
  </si>
  <si>
    <t>Prerequisite: No unvented combustion fireplaces or space heaters are permitted in the house.</t>
  </si>
  <si>
    <t>create furnace combustion closet or install sealed combustion unit</t>
  </si>
  <si>
    <t>create water heater combustion closet or install power vented unit</t>
  </si>
  <si>
    <t>install carbon monoxide detectors (one per floor required)</t>
  </si>
  <si>
    <t>foundation drain on top of new footings</t>
  </si>
  <si>
    <t>foundation drain at outside perimeter edge of new footings</t>
  </si>
  <si>
    <t>drainage board installed for below grade walls</t>
  </si>
  <si>
    <t>gravel bed beneath new slab</t>
  </si>
  <si>
    <t>capillary break between foundation and new framing</t>
  </si>
  <si>
    <t>install radon/soil gas vent system</t>
  </si>
  <si>
    <t>perform radon test and provide results to homeowner</t>
  </si>
  <si>
    <t>install new automatic tub/shower room fan controls (e.g. timer)</t>
  </si>
  <si>
    <t>install new kitchen range hood or downdraft vented to exterior</t>
  </si>
  <si>
    <t>install new whole house fan</t>
  </si>
  <si>
    <t>install new controlled house ventilation (0.35 ACH)</t>
  </si>
  <si>
    <t>install new dehumidification system</t>
  </si>
  <si>
    <t>create new vented garage storage room</t>
  </si>
  <si>
    <t>remove power roof vents</t>
  </si>
  <si>
    <t>install new outside air intake without damper</t>
  </si>
  <si>
    <t>install new outside air intake with dampers</t>
  </si>
  <si>
    <t>all new and existing surfaces of particle board in house sealed</t>
  </si>
  <si>
    <t xml:space="preserve">low VOC stains and finishes used on wood floors </t>
  </si>
  <si>
    <t>new low VOC carpet certified by the Carpet &amp; Rug Institute</t>
  </si>
  <si>
    <t>alternative termite treatment installed</t>
  </si>
  <si>
    <t>new outdoor structures made from non-CCA pressure treated lumber</t>
  </si>
  <si>
    <t>central vacuum system with outside collection receptacle installed</t>
  </si>
  <si>
    <t>new filter / air cleaner with minimum 30% dust spot efficiency (e.g. pleated filter)</t>
  </si>
  <si>
    <t>lead paint test performed</t>
  </si>
  <si>
    <t>asbestos test performed</t>
  </si>
  <si>
    <t>install water filter (NSF certified)</t>
  </si>
  <si>
    <t>install high efficiency clothes washer</t>
  </si>
  <si>
    <t>1 each</t>
  </si>
  <si>
    <t>install hot water demand re-circulation system</t>
  </si>
  <si>
    <t>install water heater pipe insulation on first two feet of pipe</t>
  </si>
  <si>
    <t>install heat traps on water heater</t>
  </si>
  <si>
    <t>install solar domestic water heating</t>
  </si>
  <si>
    <t>water leak test</t>
  </si>
  <si>
    <t>soil tested and amended</t>
  </si>
  <si>
    <t>native and drought tolerant plants installed</t>
  </si>
  <si>
    <t>species list</t>
  </si>
  <si>
    <t>install drip irrigation system</t>
  </si>
  <si>
    <t>install greywater irrigation</t>
  </si>
  <si>
    <t>install rainwater harvest system</t>
  </si>
  <si>
    <t>install built-in recycling center</t>
  </si>
  <si>
    <t>new heating equipment output sized within 25,000 btu/h of Manual J (all units)</t>
  </si>
  <si>
    <t>measured airflow of new equipment within 15% of manufacturer's specifications</t>
  </si>
  <si>
    <t>Points Required</t>
  </si>
  <si>
    <t>renovations that do not add conditioned space</t>
  </si>
  <si>
    <t>renovations that add conditioned space without changing exterior shell of building</t>
  </si>
  <si>
    <t>renovations that change exterior shell of building but use only existing foundation</t>
  </si>
  <si>
    <t>renovations that add a foundation</t>
  </si>
  <si>
    <t>RECYCLE CONSTRUCTION WASTE</t>
  </si>
  <si>
    <t>wood floors</t>
  </si>
  <si>
    <t>RECYCLE CONSTRUCTION WASTE SUBTOTAL</t>
  </si>
  <si>
    <t>SALVAGE FOR REUSE SUBTOTAL</t>
  </si>
  <si>
    <t>Type of Renovation</t>
  </si>
  <si>
    <t>appliances (1 point per appliance, max 3 points)</t>
  </si>
  <si>
    <r>
      <t xml:space="preserve">Renovator - </t>
    </r>
    <r>
      <rPr>
        <sz val="10"/>
        <rFont val="Arial"/>
        <family val="2"/>
      </rPr>
      <t>By accepting the EarthCraft House certification, I pledge that this house has been remodeled to the standards listed on this Worksheet.</t>
    </r>
  </si>
  <si>
    <t>new roof gutters discharge water 5 feet away from foundation</t>
  </si>
  <si>
    <t>improve existing roof gutters to discharge water 5 feet away from foundation</t>
  </si>
  <si>
    <t>doors (minimum of 2 doors)</t>
  </si>
  <si>
    <t>seal bottom plate and all penetrations to garage</t>
  </si>
  <si>
    <t>Home Owner Signature</t>
  </si>
  <si>
    <t>engineered wall framing (80% of new studs)</t>
  </si>
  <si>
    <t>new roofing (min 25-year warranty)</t>
  </si>
  <si>
    <t>new roofing (min 30-year warranty)</t>
  </si>
  <si>
    <t>new roofing (min 40-year warranty)</t>
  </si>
  <si>
    <t>roof drip edge installed</t>
  </si>
  <si>
    <t>1 per item</t>
  </si>
  <si>
    <t>install recessed light fixtures that are compact fluorescents</t>
  </si>
  <si>
    <t>window and door pan and side flashing</t>
  </si>
  <si>
    <t>all new cabinets, shelves, and countertops are urea formaldehyde free</t>
  </si>
  <si>
    <t>install tankless water heating system</t>
  </si>
  <si>
    <t>IMPROVEMENTS TO EXISTING WINDOWS</t>
  </si>
  <si>
    <t>IMPROVEMENTS TO EXISTING WALLS</t>
  </si>
  <si>
    <t>IMPROVEMENTS TO EXISTING FLOORS &amp; FOUNDATIONS</t>
  </si>
  <si>
    <t>IMPROVEMENTS TO EXISTING ATTICS</t>
  </si>
  <si>
    <t>window label</t>
  </si>
  <si>
    <t>blower door test</t>
  </si>
  <si>
    <t>duct blaster test</t>
  </si>
  <si>
    <t>seal all wall penetrations</t>
  </si>
  <si>
    <t>seal seams in sheathing</t>
  </si>
  <si>
    <t>seal top plate to drywall with gasket or glue</t>
  </si>
  <si>
    <t>seal bottom plate to sheathing</t>
  </si>
  <si>
    <t>seal all floor penetrations</t>
  </si>
  <si>
    <t>seal all drywall penetrations in ceiling</t>
  </si>
  <si>
    <t>spray-applied wall insulation</t>
  </si>
  <si>
    <t>seal and insulate all chases</t>
  </si>
  <si>
    <t>seal band joists at exterior and attic</t>
  </si>
  <si>
    <t>insulated headers</t>
  </si>
  <si>
    <t>insulated T-walls</t>
  </si>
  <si>
    <t>insulated corners</t>
  </si>
  <si>
    <t>radiant barrier in attic</t>
  </si>
  <si>
    <t>crawlspace unvented with R8 wall insulation</t>
  </si>
  <si>
    <t>basement with R8 insulation on concrete walls</t>
  </si>
  <si>
    <t>floor over conditioned space with R19 spray-applied insulation</t>
  </si>
  <si>
    <t>east and west glazing &lt;5% of additional floor area</t>
  </si>
  <si>
    <t>solar shade screens installed on all east and west facing windows</t>
  </si>
  <si>
    <t>90+ AFUE furnaces</t>
  </si>
  <si>
    <t>geothermal heat pumps</t>
  </si>
  <si>
    <t>additional space conditioned using one air handler (500 sf minimum)</t>
  </si>
  <si>
    <t>certify duct leakage less than 5%</t>
  </si>
  <si>
    <t>air handler and ductwork in conditioned space</t>
  </si>
  <si>
    <t>ADDITIONS - NEW WALLS</t>
  </si>
  <si>
    <t>ADDITIONS - NEW FLOORS &amp; FOUNDATIONS</t>
  </si>
  <si>
    <t>ADDITIONS - NEW ATTICS &amp; ROOFS</t>
  </si>
  <si>
    <t>seal window and door rough openings</t>
  </si>
  <si>
    <t>seal all vents and insulate roofline to create semi-conditioned attic</t>
  </si>
  <si>
    <t>HIGH PERFORMANCE BUILDING ENVELOPE AND SYSTEMS</t>
  </si>
  <si>
    <t>FIXTURES &amp; FINISHES</t>
  </si>
  <si>
    <t>EXISTING WINDOWS SUBTOTAL</t>
  </si>
  <si>
    <t>EXISTING WALLS SUBTOTAL</t>
  </si>
  <si>
    <t>EXISTING ATTICS SUBTOTAL</t>
  </si>
  <si>
    <t>NEW WALLS SUBTOTAL</t>
  </si>
  <si>
    <t>NEW ATTICS &amp; ROOFS SUBTOTAL</t>
  </si>
  <si>
    <t>NEW FLOORS &amp; FOUNDATIONS SUBTOTAL</t>
  </si>
  <si>
    <t>ADDITIONS - NEW HVAC SYSTEMS</t>
  </si>
  <si>
    <t>EXISTING HVAC SYSTEMS SUBTOTAL</t>
  </si>
  <si>
    <t>NEW HVAC SYSTEMS SUBTOTAL</t>
  </si>
  <si>
    <t>HIGH PERFORMANCE BUILDING TOTAL</t>
  </si>
  <si>
    <t>FIXTURES &amp; FINISHES TOTAL</t>
  </si>
  <si>
    <t>VENTILATION TOTAL</t>
  </si>
  <si>
    <t>OUTDOOR PROJECTS</t>
  </si>
  <si>
    <t>Prerequisite: All new fixtures must meet National Energy Policy Act standards for low flow.</t>
  </si>
  <si>
    <t>HIGH PERFORMANCE BUILDING</t>
  </si>
  <si>
    <t>INDOOR WATER</t>
  </si>
  <si>
    <t>4 each</t>
  </si>
  <si>
    <t>install heat pump water heater</t>
  </si>
  <si>
    <t xml:space="preserve">install water heater jacket on water heater </t>
  </si>
  <si>
    <t>energy guide label</t>
  </si>
  <si>
    <t>reduce air infiltration in the house by 20%</t>
  </si>
  <si>
    <t>reduce air infiltration in the house by 30%</t>
  </si>
  <si>
    <t>reduce air infiltration in the house by 40%</t>
  </si>
  <si>
    <t>install storm windows on single-paned windows</t>
  </si>
  <si>
    <t>install solar shade screens on clear glazed windows</t>
  </si>
  <si>
    <t>apply window film to clear glazed windows</t>
  </si>
  <si>
    <t>blow insulation into uninsulated walls where wall framing is not exposed (minimum of 50% of uninsulated walls must be insulated to R-11 or better)</t>
  </si>
  <si>
    <t>air seal and insulate all wall cavities to R-13 or better where wall framing is exposed (air sealing must include plate penetrations, sheathing seams &amp; penetrations, and the gap between sheathing and plate)</t>
  </si>
  <si>
    <t xml:space="preserve">air seal and insulate previously uninsulated band joist between floors to R-19 or better (sometimes band joist is accessible when demolition removes floors, ceilings or soffits) </t>
  </si>
  <si>
    <r>
      <t xml:space="preserve">seal and insulate floor over unconditioned crawlspace or basement with R-19 </t>
    </r>
    <r>
      <rPr>
        <b/>
        <sz val="9"/>
        <rFont val="Arial"/>
        <family val="2"/>
      </rPr>
      <t>batt insulation</t>
    </r>
    <r>
      <rPr>
        <sz val="9"/>
        <rFont val="Arial"/>
        <family val="2"/>
      </rPr>
      <t xml:space="preserve"> (air sealing must include all plumbing, electrical, and HVAC penetrations plus any chases)</t>
    </r>
  </si>
  <si>
    <r>
      <t xml:space="preserve">seal and insulate floor over unconditioned crawlspace or basement with R-19 </t>
    </r>
    <r>
      <rPr>
        <b/>
        <sz val="9"/>
        <rFont val="Arial"/>
        <family val="2"/>
      </rPr>
      <t>spray-applied insulation</t>
    </r>
    <r>
      <rPr>
        <sz val="9"/>
        <rFont val="Arial"/>
        <family val="2"/>
      </rPr>
      <t xml:space="preserve"> (air sealing must include all plumbing, electrical, and HVAC penetrations plus any chases)</t>
    </r>
  </si>
  <si>
    <t>air seal crawlspace walls and insulate to R-8 or better (air sealing must include gaps and penetrations in the band joist, crawlspace vents, and penetrations through walls) - 100% sealed vapor barrier on ground required</t>
  </si>
  <si>
    <t xml:space="preserve">air seal basement walls and insulate concrete walls to R-8 or better  and framed walls to R-13 or better (air sealing must include all penetrations, window and door rough openings, between sill plate and foundation, vents, openings to vented crawlspaces) </t>
  </si>
  <si>
    <t>for attics with R-15 to R-30 existing insulation: air seal all attic pentrations and insulate to R-38 (air sealing must include all plumbing electrical, and HVAC penetrations plus any chases)</t>
  </si>
  <si>
    <t>for attics with R-15 or less existing insulation: seal all attic vents and insulate the roofline of house with spray-applied insulation, turning the attic into semi-conditioned space</t>
  </si>
  <si>
    <t>for attics with R-15 to R-30 existing insulation: seal all attic vents and insulate the roofline of house with spray-applied insulation, turning the attic into semi-conditioned space</t>
  </si>
  <si>
    <t>install radiant barrier in attic</t>
  </si>
  <si>
    <t>sheath, air seal, and insulate attic kneewalls</t>
  </si>
  <si>
    <t>seal and insulate all attic access openings</t>
  </si>
  <si>
    <t>replace furnace (AFUE 75-85) with a new 90+ AFUE furnace</t>
  </si>
  <si>
    <t>replace air handler with variable speed blower</t>
  </si>
  <si>
    <t>for systems with &gt;20% leakage: reduce duct leakage by 50%</t>
  </si>
  <si>
    <t xml:space="preserve">reduce duct leakage below 10% </t>
  </si>
  <si>
    <t>remove panned returns in duct systems and replace with actual ducts</t>
  </si>
  <si>
    <t>install new ceiling fans (minimum of 2 fans)</t>
  </si>
  <si>
    <t>metal (copper piping, wires, or sheet metal)</t>
  </si>
  <si>
    <t>beverage containers from work crews</t>
  </si>
  <si>
    <t>cardboard from new fixtures &amp; appliances</t>
  </si>
  <si>
    <t>wood (grind and use as mulch)</t>
  </si>
  <si>
    <t>cabinets, millwork, or trim</t>
  </si>
  <si>
    <t>carpet (new carpet installers can recycle old carpet)</t>
  </si>
  <si>
    <t>SALVAGE FOR REUSE (On or off jobsite)</t>
  </si>
  <si>
    <t>HOMEOWNER &amp; CONTRACTOR EDUCATION</t>
  </si>
  <si>
    <t>HOMEOWNER &amp; CONTRACTOR EDUCATION TOTAL</t>
  </si>
  <si>
    <t>contractor attends workshop on erosion and sediment control</t>
  </si>
  <si>
    <t>regrade land to slope away from house</t>
  </si>
  <si>
    <t xml:space="preserve">replace furnace (AFUE less than 75) with a new 90+ AFUE furnace </t>
  </si>
  <si>
    <t>AIR TIGHTNESS SUBTOTAL</t>
  </si>
  <si>
    <t>low VOC paints used (less than 150 g/L)</t>
  </si>
  <si>
    <t xml:space="preserve">AIR TIGHTNESS  </t>
  </si>
  <si>
    <t xml:space="preserve">An individual Scoring Worksheet must be submitted to EarthCraft House for each renovation to be certified.  An EarthCraft House certification requires 100-160 points, depending on the type of renovation being performed.  In addition to the completed worksheet, each home must be inspected by an EarthCraft House Inspector before and after the renovation. Finally provide any appropriate documentation.  </t>
  </si>
  <si>
    <t>install dampers on all existing fireplace flues</t>
  </si>
  <si>
    <t>install new foundation drain system</t>
  </si>
  <si>
    <t>install vapor barrier on floor of crawlspace</t>
  </si>
  <si>
    <t>for attics with R-15 or less existing insulation: air seal all attic pentrations and insulate to R-30 (air sealing must include all plumbing electrical, and HVAC penetrations plus any chases)</t>
  </si>
  <si>
    <t xml:space="preserve">   IMPROVEMENTS TO, OR REPLACEMENTS OF, EXISTING HVAC SYSTEMS</t>
  </si>
  <si>
    <t>replace existing duct system with new trunk and takeoff system</t>
  </si>
  <si>
    <t>provide return pathways for all supply air</t>
  </si>
  <si>
    <t>new cooling equipment sized within 6,000 btu/h of Manual J</t>
  </si>
  <si>
    <t>new heating equipment output sized within 25,000 btu/h of Manual J</t>
  </si>
  <si>
    <t>new cooling equipment sized within 6,000 btu/h of Manual J (all units)</t>
  </si>
  <si>
    <t>R-3 insulated sheathing</t>
  </si>
  <si>
    <t>R-15 cavity insulation</t>
  </si>
  <si>
    <t>R-38 attic insulation</t>
  </si>
  <si>
    <t>R-25 cathedral ceiling insulation</t>
  </si>
  <si>
    <t>R-3 insulated sheathing on attic kneewall</t>
  </si>
  <si>
    <t>R-7 insulated sheathing on attic kneewall</t>
  </si>
  <si>
    <t>place addition on site to preserve trees within 25 feet of new foundations</t>
  </si>
  <si>
    <t>submit with worksheet</t>
  </si>
  <si>
    <r>
      <t>install low noise (</t>
    </r>
    <r>
      <rPr>
        <u val="single"/>
        <sz val="9"/>
        <rFont val="Arial"/>
        <family val="2"/>
      </rPr>
      <t>&lt;</t>
    </r>
    <r>
      <rPr>
        <sz val="9"/>
        <rFont val="Arial"/>
        <family val="2"/>
      </rPr>
      <t xml:space="preserve"> 2.0 sones) bath fans in new construction</t>
    </r>
  </si>
  <si>
    <t>install low noise (&lt; 2.0 sones) bath fans in pre-existing home</t>
  </si>
  <si>
    <t>remove all existing unvented fireplaces and space heaters</t>
  </si>
  <si>
    <t>install rigid metal ductwork for all new bath exhaust fans</t>
  </si>
  <si>
    <t>replace existing toilets with low-flow toilets (max 1.6 gal/flush) (max 4 toilets)</t>
  </si>
  <si>
    <t>replace existing showerheads with low-flow showerheads (max 2.5 gal/min)</t>
  </si>
  <si>
    <t>install high efficiency water heater (min Energy Factor: gas 0.62, electric 0.92)</t>
  </si>
  <si>
    <t>replace 1,000 watts (min) of incandescent interior lights with compact fluorescent bulbs</t>
  </si>
  <si>
    <t>drywall (installers can grind or remove, and recycle)</t>
  </si>
  <si>
    <t>bathtubs or sinks (min of 50%)</t>
  </si>
  <si>
    <t>provide energy operations orientation and binder to homeowner</t>
  </si>
  <si>
    <r>
      <t xml:space="preserve">sensible heat fraction </t>
    </r>
    <r>
      <rPr>
        <sz val="9"/>
        <rFont val="Arial"/>
        <family val="0"/>
      </rPr>
      <t>≤</t>
    </r>
    <r>
      <rPr>
        <sz val="9"/>
        <rFont val="Arial"/>
        <family val="2"/>
      </rPr>
      <t>0.7 on all air conditioners</t>
    </r>
  </si>
  <si>
    <t xml:space="preserve">basement access door weatherstripped and threshold installed </t>
  </si>
  <si>
    <t>replace air conditioner (SEER less than 8) with a new 13 SEER unit</t>
  </si>
  <si>
    <t>replace air conditioner (SEER 8-12) with a new 13 SEER unit</t>
  </si>
  <si>
    <t>15 pts. for 1st furnace, 7 pts. for each additional, 30 pts. maximum</t>
  </si>
  <si>
    <t>6 pts. for 1st, 3 pts. for each additional, 12 pts. max.</t>
  </si>
  <si>
    <t>4 pts. for 1st, 2 pts. for each additional, 8 pts. max</t>
  </si>
  <si>
    <t>10 pts. for 1st, 5 pts. for each additional,  20 pts. max.</t>
  </si>
  <si>
    <t>12 pts.for 1st, 6 pts. for each   additional, 24 pts. max</t>
  </si>
  <si>
    <t>9 pts. for 1st, 4 pts for each     additional, 18 pts. max</t>
  </si>
  <si>
    <t>15 pts. for 1st, 7 pts. for each   additional, 30 pts. maximum</t>
  </si>
  <si>
    <t>10 pts. for 1st, 5 pts. for each   additional, 20 pts. max.</t>
  </si>
  <si>
    <t>replace air conditioner (SEER less than 8) with a new 14 SEER unit</t>
  </si>
  <si>
    <t>replace air conditioner (SEER 8-12) with a new 14 SEER unit</t>
  </si>
  <si>
    <t>replace air conditioner (SEER less than 8) with a new 16 SEER unit</t>
  </si>
  <si>
    <t>replace air conditioner (SEER 8-12) with a new 16 SEER unit</t>
  </si>
  <si>
    <t>NFRC rated windows U&lt;0.40 and SHGC&lt;0.40</t>
  </si>
  <si>
    <t>R-19 attic kneewall cavity insulation encapsulated w/solid sheathing</t>
  </si>
  <si>
    <t>SEER 14 cooling equipment</t>
  </si>
  <si>
    <t>SEER 16 cooling equipment</t>
  </si>
  <si>
    <t>HSPF 8.0 heat pumps</t>
  </si>
  <si>
    <t>HSPF 8.2 heat pumps</t>
  </si>
  <si>
    <t>EXISTING FLOORS &amp; FOUNDATIONS SUBTOTAL</t>
  </si>
  <si>
    <t>vapor barrier installed beneath new slab or in new crawl space</t>
  </si>
  <si>
    <t>install ENERGY STAR dishwasher</t>
  </si>
  <si>
    <t>install ENERGY STAR refrigerator</t>
  </si>
  <si>
    <t>EarthCraft Virginia</t>
  </si>
  <si>
    <t>Richmond, VA 23220</t>
  </si>
  <si>
    <t>804-225-9843</t>
  </si>
  <si>
    <t>admin@earthcraftvirginia.org</t>
  </si>
  <si>
    <t>replace single-paned windows with low-e double-paned windows (minimum of 50% of windows must be replaced with U=0.40 and SHGC=0.45 or better )</t>
  </si>
  <si>
    <t>slab with R10 edge insulation</t>
  </si>
  <si>
    <t>Prerequisite: All new construction must meet or exceed IECC 2006 with plus applicable Virginia Amendments)</t>
  </si>
  <si>
    <t>1431 W. Main St.</t>
  </si>
  <si>
    <t>804-562-4159</t>
  </si>
  <si>
    <t>SINGLE FAMILY RENOVATION WORKSHEET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</si>
</sst>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
    <numFmt numFmtId="168" formatCode="0;0.00;"/>
    <numFmt numFmtId="169" formatCode="0;0.000;"/>
    <numFmt numFmtId="170" formatCode="0;0.0000;"/>
    <numFmt numFmtId="171" formatCode="0;0.00000;"/>
    <numFmt numFmtId="172" formatCode="0;0.000000;"/>
    <numFmt numFmtId="173" formatCode="[$-409]dddd\,\ mmmm\ dd\,\ yyyy"/>
  </numFmts>
  <fonts count="61">
    <font>
      <sz val="10"/>
      <name val="Arial"/>
      <family val="0"/>
    </font>
    <font>
      <sz val="14"/>
      <name val="Arial"/>
      <family val="2"/>
    </font>
    <font>
      <b/>
      <sz val="10"/>
      <name val="Arial"/>
      <family val="2"/>
    </font>
    <font>
      <b/>
      <sz val="12"/>
      <color indexed="9"/>
      <name val="Arial"/>
      <family val="2"/>
    </font>
    <font>
      <b/>
      <sz val="11"/>
      <name val="Arial"/>
      <family val="2"/>
    </font>
    <font>
      <b/>
      <i/>
      <sz val="11"/>
      <name val="Arial"/>
      <family val="2"/>
    </font>
    <font>
      <sz val="11"/>
      <name val="Arial"/>
      <family val="2"/>
    </font>
    <font>
      <sz val="9"/>
      <name val="Arial"/>
      <family val="2"/>
    </font>
    <font>
      <b/>
      <i/>
      <sz val="16"/>
      <name val="Arial"/>
      <family val="2"/>
    </font>
    <font>
      <b/>
      <sz val="9"/>
      <name val="Arial"/>
      <family val="2"/>
    </font>
    <font>
      <b/>
      <i/>
      <sz val="10"/>
      <name val="Arial"/>
      <family val="2"/>
    </font>
    <font>
      <sz val="7"/>
      <name val="Arial"/>
      <family val="2"/>
    </font>
    <font>
      <b/>
      <sz val="16"/>
      <name val="Arial"/>
      <family val="2"/>
    </font>
    <font>
      <b/>
      <sz val="14"/>
      <name val="Arial"/>
      <family val="2"/>
    </font>
    <font>
      <b/>
      <sz val="8"/>
      <name val="Arial"/>
      <family val="2"/>
    </font>
    <font>
      <vertAlign val="superscript"/>
      <sz val="14"/>
      <name val="Arial"/>
      <family val="2"/>
    </font>
    <font>
      <u val="single"/>
      <sz val="10"/>
      <color indexed="12"/>
      <name val="Arial"/>
      <family val="0"/>
    </font>
    <font>
      <u val="single"/>
      <sz val="10"/>
      <color indexed="36"/>
      <name val="Arial"/>
      <family val="0"/>
    </font>
    <font>
      <b/>
      <sz val="12"/>
      <name val="Arial"/>
      <family val="2"/>
    </font>
    <font>
      <sz val="18"/>
      <name val="Arial"/>
      <family val="2"/>
    </font>
    <font>
      <b/>
      <sz val="18"/>
      <name val="Arial"/>
      <family val="2"/>
    </font>
    <font>
      <sz val="12"/>
      <name val="Arial"/>
      <family val="2"/>
    </font>
    <font>
      <sz val="16"/>
      <name val="Arial"/>
      <family val="2"/>
    </font>
    <font>
      <i/>
      <sz val="11"/>
      <name val="Arial"/>
      <family val="2"/>
    </font>
    <font>
      <b/>
      <sz val="20"/>
      <name val="Arial"/>
      <family val="2"/>
    </font>
    <font>
      <u val="single"/>
      <sz val="9"/>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ck"/>
      <bottom style="thick"/>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ck"/>
    </border>
    <border>
      <left>
        <color indexed="63"/>
      </left>
      <right style="thin"/>
      <top style="thin"/>
      <bottom style="thick"/>
    </border>
    <border>
      <left>
        <color indexed="63"/>
      </left>
      <right>
        <color indexed="63"/>
      </right>
      <top style="thick"/>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0" fontId="0" fillId="0" borderId="0">
      <alignment horizontal="left"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4" fillId="33" borderId="9" applyFont="0" applyAlignment="0">
      <protection/>
    </xf>
    <xf numFmtId="0" fontId="58" fillId="0" borderId="0" applyNumberFormat="0" applyFill="0" applyBorder="0" applyAlignment="0" applyProtection="0"/>
    <xf numFmtId="0" fontId="3" fillId="34" borderId="0">
      <alignment horizontal="left" indent="1"/>
      <protection/>
    </xf>
    <xf numFmtId="0" fontId="59" fillId="0" borderId="10" applyNumberFormat="0" applyFill="0" applyAlignment="0" applyProtection="0"/>
    <xf numFmtId="0" fontId="60" fillId="0" borderId="0" applyNumberFormat="0" applyFill="0" applyBorder="0" applyAlignment="0" applyProtection="0"/>
  </cellStyleXfs>
  <cellXfs count="198">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left" indent="1"/>
    </xf>
    <xf numFmtId="0" fontId="0" fillId="0" borderId="0" xfId="0" applyFill="1" applyAlignment="1">
      <alignment vertical="center"/>
    </xf>
    <xf numFmtId="0" fontId="1" fillId="0" borderId="0" xfId="0" applyFont="1" applyFill="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horizontal="center"/>
    </xf>
    <xf numFmtId="0" fontId="0" fillId="0" borderId="0" xfId="0" applyFont="1" applyBorder="1" applyAlignment="1">
      <alignment horizontal="center"/>
    </xf>
    <xf numFmtId="0" fontId="6" fillId="33" borderId="11" xfId="61" applyFont="1" applyBorder="1" applyAlignment="1">
      <alignment horizontal="center"/>
      <protection/>
    </xf>
    <xf numFmtId="0" fontId="0" fillId="0" borderId="11" xfId="0" applyFont="1" applyBorder="1" applyAlignment="1">
      <alignment horizontal="center"/>
    </xf>
    <xf numFmtId="0" fontId="6" fillId="0" borderId="11" xfId="0" applyFont="1" applyBorder="1" applyAlignment="1">
      <alignment horizontal="center"/>
    </xf>
    <xf numFmtId="0" fontId="0" fillId="34" borderId="11" xfId="0" applyFont="1" applyFill="1" applyBorder="1" applyAlignment="1">
      <alignment horizontal="center" vertical="center"/>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left" indent="1"/>
    </xf>
    <xf numFmtId="0" fontId="2" fillId="0" borderId="0" xfId="0" applyFont="1" applyAlignment="1">
      <alignment horizontal="right"/>
    </xf>
    <xf numFmtId="0" fontId="2" fillId="0" borderId="0" xfId="0" applyFont="1" applyBorder="1" applyAlignment="1">
      <alignment horizontal="left"/>
    </xf>
    <xf numFmtId="0" fontId="2" fillId="0" borderId="0" xfId="0" applyFont="1" applyFill="1" applyAlignment="1">
      <alignment horizontal="left"/>
    </xf>
    <xf numFmtId="0" fontId="2" fillId="0" borderId="0" xfId="0" applyFont="1" applyFill="1" applyBorder="1" applyAlignment="1">
      <alignment horizontal="center"/>
    </xf>
    <xf numFmtId="0" fontId="0" fillId="0" borderId="0" xfId="0" applyFill="1" applyAlignment="1">
      <alignment horizontal="left" indent="1"/>
    </xf>
    <xf numFmtId="0" fontId="9" fillId="35" borderId="0" xfId="0" applyFont="1" applyFill="1" applyBorder="1" applyAlignment="1">
      <alignment horizontal="center"/>
    </xf>
    <xf numFmtId="0" fontId="9" fillId="0" borderId="0" xfId="0" applyFont="1" applyFill="1" applyBorder="1" applyAlignment="1">
      <alignment horizontal="center"/>
    </xf>
    <xf numFmtId="0" fontId="0" fillId="0" borderId="0" xfId="0" applyFont="1" applyAlignment="1">
      <alignment horizontal="left" wrapText="1"/>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0" xfId="0" applyFont="1" applyBorder="1" applyAlignment="1">
      <alignment horizontal="center"/>
    </xf>
    <xf numFmtId="0" fontId="0" fillId="0" borderId="0" xfId="0" applyBorder="1" applyAlignment="1">
      <alignment horizontal="left" indent="1"/>
    </xf>
    <xf numFmtId="0" fontId="2" fillId="0" borderId="12"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xf>
    <xf numFmtId="0" fontId="6" fillId="0" borderId="13" xfId="0" applyFont="1" applyBorder="1" applyAlignment="1">
      <alignment horizontal="center"/>
    </xf>
    <xf numFmtId="0" fontId="0" fillId="34" borderId="13" xfId="0" applyFont="1" applyFill="1" applyBorder="1" applyAlignment="1">
      <alignment horizontal="center" vertical="center"/>
    </xf>
    <xf numFmtId="0" fontId="11" fillId="0" borderId="0" xfId="0" applyFont="1" applyAlignment="1">
      <alignment horizontal="left"/>
    </xf>
    <xf numFmtId="0" fontId="14" fillId="0" borderId="0" xfId="0" applyFont="1" applyAlignment="1">
      <alignment horizontal="right"/>
    </xf>
    <xf numFmtId="0" fontId="14" fillId="0" borderId="0" xfId="0" applyFont="1" applyAlignment="1">
      <alignment horizontal="left"/>
    </xf>
    <xf numFmtId="164" fontId="13" fillId="33" borderId="13" xfId="61" applyNumberFormat="1" applyFont="1" applyBorder="1" applyAlignment="1">
      <alignment horizontal="center"/>
      <protection/>
    </xf>
    <xf numFmtId="164" fontId="1" fillId="33" borderId="11" xfId="61" applyNumberFormat="1" applyFont="1" applyBorder="1" applyAlignment="1">
      <alignment horizontal="center"/>
      <protection/>
    </xf>
    <xf numFmtId="0" fontId="7" fillId="0" borderId="0" xfId="0" applyFont="1" applyFill="1" applyAlignment="1">
      <alignment/>
    </xf>
    <xf numFmtId="0" fontId="0" fillId="0" borderId="0" xfId="0" applyBorder="1" applyAlignment="1">
      <alignment horizontal="left"/>
    </xf>
    <xf numFmtId="0" fontId="10" fillId="0" borderId="0" xfId="0" applyFont="1" applyBorder="1" applyAlignment="1">
      <alignment horizontal="center"/>
    </xf>
    <xf numFmtId="0" fontId="7" fillId="35" borderId="11" xfId="0" applyFont="1" applyFill="1" applyBorder="1" applyAlignment="1">
      <alignment horizontal="center"/>
    </xf>
    <xf numFmtId="0" fontId="7" fillId="35" borderId="13" xfId="0" applyFont="1" applyFill="1" applyBorder="1" applyAlignment="1">
      <alignment horizontal="center"/>
    </xf>
    <xf numFmtId="0" fontId="7" fillId="35" borderId="13" xfId="0" applyFont="1" applyFill="1" applyBorder="1" applyAlignment="1">
      <alignment horizontal="center" vertical="center" wrapText="1"/>
    </xf>
    <xf numFmtId="0" fontId="9" fillId="35" borderId="11" xfId="0" applyFont="1" applyFill="1" applyBorder="1" applyAlignment="1">
      <alignment horizontal="center"/>
    </xf>
    <xf numFmtId="0" fontId="9" fillId="35" borderId="13" xfId="0" applyFont="1" applyFill="1" applyBorder="1" applyAlignment="1">
      <alignment horizontal="center"/>
    </xf>
    <xf numFmtId="0" fontId="6" fillId="35" borderId="11" xfId="61" applyFont="1" applyFill="1" applyBorder="1" applyAlignment="1">
      <alignment horizontal="center"/>
      <protection/>
    </xf>
    <xf numFmtId="164" fontId="13" fillId="35" borderId="13" xfId="61" applyNumberFormat="1" applyFont="1" applyFill="1" applyBorder="1" applyAlignment="1">
      <alignment horizontal="center"/>
      <protection/>
    </xf>
    <xf numFmtId="0" fontId="1" fillId="0" borderId="0" xfId="0" applyFont="1" applyAlignment="1">
      <alignment/>
    </xf>
    <xf numFmtId="0" fontId="21" fillId="0" borderId="0" xfId="0" applyFont="1" applyAlignment="1">
      <alignment/>
    </xf>
    <xf numFmtId="0" fontId="21" fillId="0" borderId="0" xfId="0" applyFont="1" applyBorder="1" applyAlignment="1">
      <alignment horizontal="left"/>
    </xf>
    <xf numFmtId="0" fontId="1" fillId="0" borderId="0" xfId="0" applyFont="1" applyBorder="1" applyAlignment="1">
      <alignment/>
    </xf>
    <xf numFmtId="0" fontId="21" fillId="0" borderId="0" xfId="0" applyFont="1" applyBorder="1" applyAlignment="1">
      <alignment horizontal="center"/>
    </xf>
    <xf numFmtId="0" fontId="21" fillId="0" borderId="0" xfId="0" applyFont="1" applyFill="1" applyBorder="1" applyAlignment="1">
      <alignment horizontal="center"/>
    </xf>
    <xf numFmtId="0" fontId="0" fillId="0" borderId="0" xfId="0" applyFill="1" applyAlignment="1">
      <alignment/>
    </xf>
    <xf numFmtId="0" fontId="12" fillId="0" borderId="0" xfId="0" applyFont="1" applyAlignment="1">
      <alignment/>
    </xf>
    <xf numFmtId="0" fontId="22" fillId="0" borderId="0" xfId="0" applyFont="1" applyAlignment="1">
      <alignment/>
    </xf>
    <xf numFmtId="0" fontId="21" fillId="36" borderId="14" xfId="0" applyFont="1" applyFill="1" applyBorder="1" applyAlignment="1">
      <alignment horizontal="center"/>
    </xf>
    <xf numFmtId="0" fontId="21" fillId="0" borderId="0" xfId="0" applyFont="1" applyBorder="1" applyAlignment="1">
      <alignment/>
    </xf>
    <xf numFmtId="0" fontId="21" fillId="0" borderId="0" xfId="0" applyFont="1" applyAlignment="1">
      <alignment horizontal="center"/>
    </xf>
    <xf numFmtId="1" fontId="21" fillId="0" borderId="14" xfId="0" applyNumberFormat="1" applyFont="1" applyFill="1" applyBorder="1" applyAlignment="1">
      <alignment horizont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21" fillId="36" borderId="15" xfId="0" applyFont="1" applyFill="1" applyBorder="1" applyAlignment="1">
      <alignment horizontal="center"/>
    </xf>
    <xf numFmtId="14" fontId="6" fillId="36" borderId="16" xfId="0" applyNumberFormat="1" applyFont="1" applyFill="1" applyBorder="1" applyAlignment="1">
      <alignment horizontal="center"/>
    </xf>
    <xf numFmtId="0" fontId="6" fillId="36" borderId="16" xfId="0" applyFont="1" applyFill="1" applyBorder="1" applyAlignment="1">
      <alignment horizontal="center"/>
    </xf>
    <xf numFmtId="0" fontId="6" fillId="0" borderId="16" xfId="0" applyFont="1" applyBorder="1" applyAlignment="1">
      <alignment horizontal="center"/>
    </xf>
    <xf numFmtId="2" fontId="6" fillId="0" borderId="16" xfId="0" applyNumberFormat="1" applyFont="1" applyBorder="1" applyAlignment="1">
      <alignment horizontal="center"/>
    </xf>
    <xf numFmtId="14" fontId="6" fillId="36" borderId="17" xfId="0" applyNumberFormat="1" applyFont="1" applyFill="1" applyBorder="1" applyAlignment="1">
      <alignment horizontal="center"/>
    </xf>
    <xf numFmtId="0" fontId="6" fillId="36" borderId="17" xfId="0" applyFont="1" applyFill="1" applyBorder="1" applyAlignment="1">
      <alignment horizontal="center"/>
    </xf>
    <xf numFmtId="9" fontId="6" fillId="0" borderId="16" xfId="0" applyNumberFormat="1" applyFont="1" applyBorder="1" applyAlignment="1">
      <alignment horizontal="center"/>
    </xf>
    <xf numFmtId="0" fontId="2" fillId="0" borderId="14" xfId="0" applyFont="1" applyBorder="1" applyAlignment="1">
      <alignment horizontal="center" wrapText="1"/>
    </xf>
    <xf numFmtId="166" fontId="6" fillId="36" borderId="16" xfId="0" applyNumberFormat="1" applyFont="1" applyFill="1" applyBorder="1" applyAlignment="1">
      <alignment horizontal="center"/>
    </xf>
    <xf numFmtId="0" fontId="6" fillId="0" borderId="16" xfId="0" applyFont="1" applyFill="1" applyBorder="1" applyAlignment="1">
      <alignment horizontal="center"/>
    </xf>
    <xf numFmtId="0" fontId="6" fillId="36" borderId="16" xfId="0" applyFont="1" applyFill="1" applyBorder="1" applyAlignment="1">
      <alignment horizontal="left"/>
    </xf>
    <xf numFmtId="0" fontId="6" fillId="36" borderId="17" xfId="0" applyFont="1" applyFill="1" applyBorder="1" applyAlignment="1">
      <alignment horizontal="left"/>
    </xf>
    <xf numFmtId="0" fontId="19" fillId="0" borderId="0" xfId="0" applyFont="1" applyAlignment="1">
      <alignment horizontal="left" indent="1"/>
    </xf>
    <xf numFmtId="0" fontId="6" fillId="0" borderId="0" xfId="0" applyFont="1" applyAlignment="1">
      <alignment horizontal="left" vertical="top" indent="1"/>
    </xf>
    <xf numFmtId="0" fontId="0" fillId="0" borderId="0" xfId="0" applyFont="1" applyFill="1" applyAlignment="1">
      <alignment/>
    </xf>
    <xf numFmtId="0" fontId="0" fillId="0" borderId="0" xfId="0" applyFont="1" applyBorder="1" applyAlignment="1">
      <alignment horizontal="left" indent="1"/>
    </xf>
    <xf numFmtId="0" fontId="1" fillId="0" borderId="11" xfId="61" applyFont="1" applyFill="1" applyBorder="1" applyAlignment="1">
      <alignment horizontal="center" vertical="center"/>
      <protection/>
    </xf>
    <xf numFmtId="0" fontId="6" fillId="0" borderId="11" xfId="0" applyFont="1" applyFill="1" applyBorder="1" applyAlignment="1">
      <alignment horizontal="center"/>
    </xf>
    <xf numFmtId="0" fontId="0" fillId="33" borderId="0" xfId="0" applyFont="1" applyFill="1" applyAlignment="1">
      <alignment/>
    </xf>
    <xf numFmtId="0" fontId="0" fillId="0" borderId="18" xfId="0" applyFont="1" applyBorder="1" applyAlignment="1">
      <alignment horizontal="center"/>
    </xf>
    <xf numFmtId="0" fontId="9" fillId="0" borderId="11" xfId="0" applyFont="1" applyFill="1" applyBorder="1" applyAlignment="1">
      <alignment horizontal="center"/>
    </xf>
    <xf numFmtId="0" fontId="18" fillId="0" borderId="0" xfId="0" applyFont="1" applyAlignment="1">
      <alignment/>
    </xf>
    <xf numFmtId="1" fontId="21" fillId="0" borderId="0" xfId="0" applyNumberFormat="1" applyFont="1" applyFill="1" applyBorder="1" applyAlignment="1">
      <alignment horizontal="center"/>
    </xf>
    <xf numFmtId="0" fontId="21" fillId="36" borderId="19" xfId="0" applyFont="1" applyFill="1" applyBorder="1" applyAlignment="1">
      <alignment horizontal="center"/>
    </xf>
    <xf numFmtId="0" fontId="24" fillId="0" borderId="0" xfId="0" applyFont="1" applyAlignment="1">
      <alignment/>
    </xf>
    <xf numFmtId="0" fontId="13" fillId="0" borderId="0" xfId="0" applyFont="1" applyAlignment="1">
      <alignment/>
    </xf>
    <xf numFmtId="0" fontId="18" fillId="0" borderId="14" xfId="0" applyFont="1" applyBorder="1" applyAlignment="1">
      <alignment horizontal="center"/>
    </xf>
    <xf numFmtId="0" fontId="13" fillId="0" borderId="0" xfId="0" applyFont="1" applyAlignment="1">
      <alignment horizontal="left"/>
    </xf>
    <xf numFmtId="14" fontId="21" fillId="0" borderId="16" xfId="0" applyNumberFormat="1" applyFont="1" applyBorder="1" applyAlignment="1">
      <alignment horizontal="center"/>
    </xf>
    <xf numFmtId="164" fontId="21" fillId="0" borderId="16" xfId="0" applyNumberFormat="1" applyFont="1" applyBorder="1" applyAlignment="1">
      <alignment horizontal="center"/>
    </xf>
    <xf numFmtId="14" fontId="21" fillId="0" borderId="17" xfId="0" applyNumberFormat="1" applyFont="1" applyBorder="1" applyAlignment="1">
      <alignment horizontal="center"/>
    </xf>
    <xf numFmtId="2" fontId="21" fillId="0" borderId="16" xfId="0" applyNumberFormat="1" applyFont="1" applyBorder="1" applyAlignment="1">
      <alignment horizontal="center"/>
    </xf>
    <xf numFmtId="9" fontId="21" fillId="0" borderId="16" xfId="0" applyNumberFormat="1" applyFont="1" applyBorder="1" applyAlignment="1">
      <alignment horizontal="center"/>
    </xf>
    <xf numFmtId="0" fontId="0" fillId="0" borderId="12" xfId="0" applyBorder="1" applyAlignment="1">
      <alignment horizontal="center"/>
    </xf>
    <xf numFmtId="0" fontId="7" fillId="35" borderId="11" xfId="0" applyFont="1" applyFill="1" applyBorder="1" applyAlignment="1">
      <alignment horizontal="center" vertical="center" wrapText="1"/>
    </xf>
    <xf numFmtId="0" fontId="0" fillId="0" borderId="12" xfId="0" applyFont="1" applyBorder="1" applyAlignment="1">
      <alignment/>
    </xf>
    <xf numFmtId="0" fontId="0" fillId="0" borderId="12" xfId="0" applyFont="1" applyBorder="1" applyAlignment="1">
      <alignment horizontal="center"/>
    </xf>
    <xf numFmtId="0" fontId="0" fillId="0" borderId="12" xfId="0" applyFont="1" applyFill="1" applyBorder="1" applyAlignment="1">
      <alignment/>
    </xf>
    <xf numFmtId="0" fontId="6" fillId="0" borderId="13" xfId="0" applyFont="1" applyFill="1" applyBorder="1" applyAlignment="1">
      <alignment horizontal="center"/>
    </xf>
    <xf numFmtId="0" fontId="0" fillId="0" borderId="12" xfId="0" applyFont="1" applyBorder="1" applyAlignment="1">
      <alignment horizontal="left" wrapText="1"/>
    </xf>
    <xf numFmtId="0" fontId="2" fillId="0" borderId="12" xfId="0" applyFont="1" applyBorder="1" applyAlignment="1">
      <alignment horizontal="center"/>
    </xf>
    <xf numFmtId="0" fontId="6" fillId="35" borderId="13" xfId="0" applyFont="1" applyFill="1" applyBorder="1" applyAlignment="1">
      <alignment horizont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18" xfId="42" applyFont="1" applyBorder="1" applyAlignment="1">
      <alignment horizontal="left" indent="1"/>
      <protection/>
    </xf>
    <xf numFmtId="0" fontId="7" fillId="0" borderId="11" xfId="42" applyFont="1" applyBorder="1" applyAlignment="1">
      <alignment horizontal="left" indent="1"/>
      <protection/>
    </xf>
    <xf numFmtId="0" fontId="7" fillId="0" borderId="18" xfId="42" applyFont="1" applyFill="1" applyBorder="1" applyAlignment="1">
      <alignment horizontal="left" indent="1"/>
      <protection/>
    </xf>
    <xf numFmtId="0" fontId="7" fillId="0" borderId="11" xfId="42" applyFont="1" applyFill="1" applyBorder="1" applyAlignment="1">
      <alignment horizontal="left" indent="1"/>
      <protection/>
    </xf>
    <xf numFmtId="0" fontId="7" fillId="0" borderId="11" xfId="61" applyFont="1" applyFill="1" applyBorder="1" applyAlignment="1">
      <alignment horizontal="center" vertical="center"/>
      <protection/>
    </xf>
    <xf numFmtId="164" fontId="4" fillId="33" borderId="11" xfId="61" applyNumberFormat="1" applyFont="1" applyBorder="1" applyAlignment="1">
      <alignment horizontal="center"/>
      <protection/>
    </xf>
    <xf numFmtId="164" fontId="4" fillId="0" borderId="11" xfId="61" applyNumberFormat="1" applyFont="1" applyFill="1" applyBorder="1" applyAlignment="1">
      <alignment horizontal="center"/>
      <protection/>
    </xf>
    <xf numFmtId="0" fontId="6" fillId="35" borderId="20" xfId="61" applyFont="1" applyFill="1" applyBorder="1" applyAlignment="1">
      <alignment horizontal="center"/>
      <protection/>
    </xf>
    <xf numFmtId="164" fontId="4" fillId="0" borderId="20" xfId="61" applyNumberFormat="1" applyFont="1" applyFill="1" applyBorder="1" applyAlignment="1">
      <alignment horizontal="center"/>
      <protection/>
    </xf>
    <xf numFmtId="164" fontId="13" fillId="35" borderId="21" xfId="61" applyNumberFormat="1" applyFont="1" applyFill="1" applyBorder="1" applyAlignment="1">
      <alignment horizontal="center"/>
      <protection/>
    </xf>
    <xf numFmtId="0" fontId="6" fillId="35" borderId="22" xfId="61" applyFont="1" applyFill="1" applyBorder="1" applyAlignment="1">
      <alignment horizontal="center"/>
      <protection/>
    </xf>
    <xf numFmtId="164" fontId="12" fillId="0" borderId="22" xfId="61" applyNumberFormat="1" applyFont="1" applyFill="1" applyBorder="1" applyAlignment="1">
      <alignment horizontal="center"/>
      <protection/>
    </xf>
    <xf numFmtId="164" fontId="12" fillId="35" borderId="22" xfId="61" applyNumberFormat="1" applyFont="1" applyFill="1" applyBorder="1" applyAlignment="1">
      <alignment horizontal="center"/>
      <protection/>
    </xf>
    <xf numFmtId="0" fontId="7" fillId="35" borderId="11" xfId="0" applyFont="1" applyFill="1" applyBorder="1" applyAlignment="1">
      <alignment horizontal="center" vertical="center"/>
    </xf>
    <xf numFmtId="0" fontId="7" fillId="37" borderId="11" xfId="0" applyFont="1" applyFill="1" applyBorder="1" applyAlignment="1">
      <alignment horizontal="center" vertical="center" wrapText="1"/>
    </xf>
    <xf numFmtId="0" fontId="7" fillId="37" borderId="11" xfId="61" applyFont="1" applyFill="1" applyBorder="1" applyAlignment="1">
      <alignment horizontal="center" vertical="center"/>
      <protection/>
    </xf>
    <xf numFmtId="0" fontId="26" fillId="37" borderId="13" xfId="0" applyFont="1" applyFill="1" applyBorder="1" applyAlignment="1">
      <alignment horizontal="center" vertical="center" wrapText="1"/>
    </xf>
    <xf numFmtId="0" fontId="7" fillId="37" borderId="13" xfId="0" applyFont="1" applyFill="1" applyBorder="1" applyAlignment="1">
      <alignment horizontal="center" vertical="center" wrapText="1"/>
    </xf>
    <xf numFmtId="0" fontId="16" fillId="0" borderId="0" xfId="54" applyAlignment="1" applyProtection="1">
      <alignment horizontal="left"/>
      <protection/>
    </xf>
    <xf numFmtId="0" fontId="16" fillId="0" borderId="11" xfId="54" applyFill="1" applyBorder="1" applyAlignment="1" applyProtection="1">
      <alignment horizontal="left"/>
      <protection/>
    </xf>
    <xf numFmtId="14" fontId="14" fillId="0" borderId="12" xfId="0" applyNumberFormat="1" applyFont="1" applyFill="1" applyBorder="1" applyAlignment="1">
      <alignment horizontal="left"/>
    </xf>
    <xf numFmtId="14" fontId="14" fillId="0" borderId="12" xfId="0" applyNumberFormat="1" applyFont="1" applyBorder="1" applyAlignment="1">
      <alignment horizontal="left"/>
    </xf>
    <xf numFmtId="0" fontId="7" fillId="0" borderId="18" xfId="42" applyFont="1" applyFill="1" applyBorder="1" applyAlignment="1">
      <alignment horizontal="left" indent="1"/>
      <protection/>
    </xf>
    <xf numFmtId="0" fontId="7" fillId="0" borderId="11" xfId="42" applyFont="1" applyFill="1" applyBorder="1" applyAlignment="1">
      <alignment horizontal="left" indent="1"/>
      <protection/>
    </xf>
    <xf numFmtId="0" fontId="7" fillId="0" borderId="18"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18" xfId="42" applyFont="1" applyBorder="1" applyAlignment="1">
      <alignment horizontal="left" indent="1"/>
      <protection/>
    </xf>
    <xf numFmtId="0" fontId="7" fillId="0" borderId="11" xfId="42" applyFont="1" applyBorder="1" applyAlignment="1">
      <alignment horizontal="left" indent="1"/>
      <protection/>
    </xf>
    <xf numFmtId="0" fontId="7" fillId="0" borderId="18" xfId="0" applyFont="1" applyFill="1" applyBorder="1" applyAlignment="1">
      <alignment horizontal="left" indent="1"/>
    </xf>
    <xf numFmtId="0" fontId="7" fillId="0" borderId="11" xfId="0" applyFont="1" applyFill="1" applyBorder="1" applyAlignment="1">
      <alignment horizontal="left" indent="1"/>
    </xf>
    <xf numFmtId="0" fontId="7" fillId="37" borderId="18" xfId="0" applyFont="1" applyFill="1" applyBorder="1" applyAlignment="1">
      <alignment horizontal="left" vertical="center" wrapText="1" indent="1"/>
    </xf>
    <xf numFmtId="0" fontId="7" fillId="37" borderId="11" xfId="0" applyFont="1" applyFill="1" applyBorder="1" applyAlignment="1">
      <alignment horizontal="left" vertical="center" wrapText="1" indent="1"/>
    </xf>
    <xf numFmtId="0" fontId="5" fillId="33" borderId="18" xfId="0" applyFont="1" applyFill="1" applyBorder="1" applyAlignment="1">
      <alignment horizontal="left" indent="1"/>
    </xf>
    <xf numFmtId="0" fontId="5" fillId="33" borderId="11" xfId="0" applyFont="1" applyFill="1" applyBorder="1" applyAlignment="1">
      <alignment horizontal="left" indent="1"/>
    </xf>
    <xf numFmtId="0" fontId="4" fillId="0" borderId="18" xfId="0" applyFont="1" applyFill="1" applyBorder="1" applyAlignment="1">
      <alignment horizontal="left" indent="1"/>
    </xf>
    <xf numFmtId="0" fontId="4" fillId="0" borderId="11" xfId="0" applyFont="1" applyFill="1" applyBorder="1" applyAlignment="1">
      <alignment horizontal="left" indent="1"/>
    </xf>
    <xf numFmtId="0" fontId="4" fillId="0" borderId="18" xfId="0" applyFont="1" applyFill="1" applyBorder="1" applyAlignment="1">
      <alignment horizontal="left"/>
    </xf>
    <xf numFmtId="0" fontId="4" fillId="0" borderId="11" xfId="0" applyFont="1" applyFill="1" applyBorder="1" applyAlignment="1">
      <alignment horizontal="left"/>
    </xf>
    <xf numFmtId="0" fontId="5" fillId="33" borderId="18" xfId="61" applyFont="1" applyBorder="1" applyAlignment="1">
      <alignment horizontal="left" indent="1"/>
      <protection/>
    </xf>
    <xf numFmtId="0" fontId="5" fillId="33" borderId="11" xfId="61" applyFont="1" applyBorder="1" applyAlignment="1">
      <alignment horizontal="left" indent="1"/>
      <protection/>
    </xf>
    <xf numFmtId="0" fontId="11" fillId="0" borderId="0" xfId="0" applyFont="1" applyAlignment="1">
      <alignment horizontal="left"/>
    </xf>
    <xf numFmtId="0" fontId="2" fillId="0" borderId="0" xfId="0" applyFont="1" applyFill="1" applyAlignment="1">
      <alignment horizontal="left"/>
    </xf>
    <xf numFmtId="0" fontId="2" fillId="0" borderId="12" xfId="0" applyFont="1" applyFill="1" applyBorder="1" applyAlignment="1">
      <alignment horizontal="left"/>
    </xf>
    <xf numFmtId="0" fontId="2" fillId="0" borderId="12" xfId="0" applyFont="1" applyFill="1" applyBorder="1" applyAlignment="1">
      <alignment horizontal="center"/>
    </xf>
    <xf numFmtId="0" fontId="2" fillId="0" borderId="12" xfId="0" applyFont="1" applyBorder="1" applyAlignment="1">
      <alignment horizontal="left"/>
    </xf>
    <xf numFmtId="0" fontId="2" fillId="0" borderId="0" xfId="0" applyFont="1" applyFill="1" applyBorder="1" applyAlignment="1">
      <alignment horizontal="left"/>
    </xf>
    <xf numFmtId="0" fontId="20" fillId="0" borderId="0" xfId="0" applyFont="1" applyAlignment="1">
      <alignment horizontal="center"/>
    </xf>
    <xf numFmtId="0" fontId="18" fillId="0" borderId="11" xfId="0" applyFont="1" applyBorder="1" applyAlignment="1">
      <alignment horizontal="center"/>
    </xf>
    <xf numFmtId="0" fontId="0" fillId="0" borderId="0" xfId="0" applyFont="1" applyAlignment="1">
      <alignment horizontal="left" wrapText="1"/>
    </xf>
    <xf numFmtId="0" fontId="23" fillId="0" borderId="12" xfId="0" applyFont="1" applyBorder="1" applyAlignment="1">
      <alignment horizontal="center" vertical="top"/>
    </xf>
    <xf numFmtId="0" fontId="4" fillId="0" borderId="12" xfId="0" applyFont="1" applyBorder="1" applyAlignment="1">
      <alignment horizontal="center" vertical="top"/>
    </xf>
    <xf numFmtId="0" fontId="2" fillId="0" borderId="0" xfId="0" applyFont="1" applyFill="1" applyAlignment="1">
      <alignment horizontal="left" wrapText="1"/>
    </xf>
    <xf numFmtId="0" fontId="11" fillId="0" borderId="23" xfId="0" applyFont="1" applyFill="1" applyBorder="1" applyAlignment="1">
      <alignment horizontal="left"/>
    </xf>
    <xf numFmtId="0" fontId="9" fillId="33" borderId="24" xfId="63" applyFont="1" applyFill="1" applyBorder="1" applyAlignment="1">
      <alignment horizontal="left" indent="1"/>
      <protection/>
    </xf>
    <xf numFmtId="0" fontId="9" fillId="33" borderId="12" xfId="63" applyFont="1" applyFill="1" applyBorder="1" applyAlignment="1">
      <alignment horizontal="left" indent="1"/>
      <protection/>
    </xf>
    <xf numFmtId="0" fontId="9" fillId="33" borderId="25" xfId="63" applyFont="1" applyFill="1" applyBorder="1" applyAlignment="1">
      <alignment horizontal="left" indent="1"/>
      <protection/>
    </xf>
    <xf numFmtId="0" fontId="3" fillId="34" borderId="18" xfId="63" applyFont="1" applyBorder="1" applyAlignment="1">
      <alignment horizontal="left" indent="1"/>
      <protection/>
    </xf>
    <xf numFmtId="0" fontId="3" fillId="34" borderId="11" xfId="63" applyFont="1" applyBorder="1" applyAlignment="1">
      <alignment horizontal="left" indent="1"/>
      <protection/>
    </xf>
    <xf numFmtId="0" fontId="0" fillId="0" borderId="11" xfId="0" applyBorder="1" applyAlignment="1">
      <alignment horizontal="left" indent="1"/>
    </xf>
    <xf numFmtId="0" fontId="9" fillId="33" borderId="18" xfId="63" applyFont="1" applyFill="1" applyBorder="1" applyAlignment="1">
      <alignment horizontal="left" indent="1"/>
      <protection/>
    </xf>
    <xf numFmtId="0" fontId="9" fillId="33" borderId="11" xfId="63" applyFont="1" applyFill="1" applyBorder="1" applyAlignment="1">
      <alignment horizontal="left" indent="1"/>
      <protection/>
    </xf>
    <xf numFmtId="0" fontId="9" fillId="33" borderId="13" xfId="63" applyFont="1" applyFill="1" applyBorder="1" applyAlignment="1">
      <alignment horizontal="left" indent="1"/>
      <protection/>
    </xf>
    <xf numFmtId="0" fontId="7" fillId="37" borderId="18" xfId="0" applyFont="1" applyFill="1" applyBorder="1" applyAlignment="1">
      <alignment horizontal="left" indent="1"/>
    </xf>
    <xf numFmtId="0" fontId="7" fillId="37" borderId="11" xfId="0" applyFont="1" applyFill="1" applyBorder="1" applyAlignment="1">
      <alignment horizontal="left" indent="1"/>
    </xf>
    <xf numFmtId="0" fontId="3" fillId="34" borderId="11" xfId="63" applyBorder="1" applyAlignment="1">
      <alignment horizontal="left" indent="1"/>
      <protection/>
    </xf>
    <xf numFmtId="0" fontId="9" fillId="33" borderId="18" xfId="0" applyFont="1" applyFill="1" applyBorder="1" applyAlignment="1">
      <alignment horizontal="left" indent="1"/>
    </xf>
    <xf numFmtId="0" fontId="9" fillId="33" borderId="11" xfId="0" applyFont="1" applyFill="1" applyBorder="1" applyAlignment="1">
      <alignment horizontal="left" indent="1"/>
    </xf>
    <xf numFmtId="0" fontId="4" fillId="0" borderId="18" xfId="0" applyFont="1" applyBorder="1" applyAlignment="1">
      <alignment horizontal="left" indent="1"/>
    </xf>
    <xf numFmtId="0" fontId="4" fillId="0" borderId="11" xfId="0" applyFont="1" applyBorder="1" applyAlignment="1">
      <alignment horizontal="left" indent="1"/>
    </xf>
    <xf numFmtId="0" fontId="3" fillId="34" borderId="18" xfId="63" applyBorder="1" applyAlignment="1">
      <alignment horizontal="left" indent="1"/>
      <protection/>
    </xf>
    <xf numFmtId="0" fontId="0" fillId="0" borderId="11" xfId="0" applyFill="1" applyBorder="1" applyAlignment="1">
      <alignment horizontal="left" indent="1"/>
    </xf>
    <xf numFmtId="0" fontId="8" fillId="0" borderId="22" xfId="61" applyFont="1" applyFill="1" applyBorder="1" applyAlignment="1">
      <alignment horizontal="left" indent="1"/>
      <protection/>
    </xf>
    <xf numFmtId="0" fontId="5" fillId="0" borderId="18" xfId="61" applyFont="1" applyFill="1" applyBorder="1" applyAlignment="1">
      <alignment horizontal="left" indent="1"/>
      <protection/>
    </xf>
    <xf numFmtId="0" fontId="5" fillId="0" borderId="11" xfId="61" applyFont="1" applyFill="1" applyBorder="1" applyAlignment="1">
      <alignment horizontal="left" indent="1"/>
      <protection/>
    </xf>
    <xf numFmtId="0" fontId="21" fillId="36" borderId="26" xfId="0" applyFont="1" applyFill="1" applyBorder="1" applyAlignment="1">
      <alignment horizontal="left"/>
    </xf>
    <xf numFmtId="0" fontId="21" fillId="36" borderId="27" xfId="0" applyFont="1" applyFill="1" applyBorder="1" applyAlignment="1">
      <alignment horizontal="left"/>
    </xf>
    <xf numFmtId="0" fontId="21" fillId="36" borderId="28" xfId="0" applyFont="1" applyFill="1" applyBorder="1" applyAlignment="1">
      <alignment horizontal="left"/>
    </xf>
    <xf numFmtId="0" fontId="24" fillId="0" borderId="0"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14" fontId="1" fillId="0" borderId="26" xfId="0" applyNumberFormat="1" applyFont="1" applyBorder="1" applyAlignment="1">
      <alignment horizontal="center"/>
    </xf>
    <xf numFmtId="14" fontId="1" fillId="0" borderId="28" xfId="0" applyNumberFormat="1" applyFont="1" applyBorder="1" applyAlignment="1">
      <alignment horizontal="center"/>
    </xf>
    <xf numFmtId="0" fontId="1" fillId="0" borderId="26" xfId="0" applyFont="1" applyBorder="1" applyAlignment="1">
      <alignment horizontal="center"/>
    </xf>
    <xf numFmtId="0" fontId="1" fillId="0" borderId="28" xfId="0" applyFont="1" applyBorder="1" applyAlignment="1">
      <alignment horizontal="center"/>
    </xf>
    <xf numFmtId="0" fontId="1" fillId="0" borderId="26"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cklist item"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Subtopic title" xfId="61"/>
    <cellStyle name="Title" xfId="62"/>
    <cellStyle name="Topic title" xfId="63"/>
    <cellStyle name="Total" xfId="64"/>
    <cellStyle name="Warning Text" xfId="65"/>
  </cellStyles>
  <dxfs count="7">
    <dxf>
      <font>
        <color indexed="9"/>
      </font>
    </dxf>
    <dxf>
      <font>
        <color indexed="9"/>
      </font>
    </dxf>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1704975</xdr:colOff>
      <xdr:row>0</xdr:row>
      <xdr:rowOff>76200</xdr:rowOff>
    </xdr:from>
    <xdr:to>
      <xdr:col>1</xdr:col>
      <xdr:colOff>2524125</xdr:colOff>
      <xdr:row>0</xdr:row>
      <xdr:rowOff>1238250</xdr:rowOff>
    </xdr:to>
    <xdr:pic>
      <xdr:nvPicPr>
        <xdr:cNvPr id="1" name="Picture 18" descr="EClogo_bw"/>
        <xdr:cNvPicPr preferRelativeResize="1">
          <a:picLocks noChangeAspect="1"/>
        </xdr:cNvPicPr>
      </xdr:nvPicPr>
      <xdr:blipFill>
        <a:blip r:embed="rId1"/>
        <a:stretch>
          <a:fillRect/>
        </a:stretch>
      </xdr:blipFill>
      <xdr:spPr>
        <a:xfrm>
          <a:off x="2933700" y="76200"/>
          <a:ext cx="8191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2</xdr:row>
      <xdr:rowOff>142875</xdr:rowOff>
    </xdr:from>
    <xdr:to>
      <xdr:col>7</xdr:col>
      <xdr:colOff>238125</xdr:colOff>
      <xdr:row>9</xdr:row>
      <xdr:rowOff>152400</xdr:rowOff>
    </xdr:to>
    <xdr:pic>
      <xdr:nvPicPr>
        <xdr:cNvPr id="1" name="Picture 1" descr="EarthCraft Logo"/>
        <xdr:cNvPicPr preferRelativeResize="1">
          <a:picLocks noChangeAspect="1"/>
        </xdr:cNvPicPr>
      </xdr:nvPicPr>
      <xdr:blipFill>
        <a:blip r:embed="rId1"/>
        <a:stretch>
          <a:fillRect/>
        </a:stretch>
      </xdr:blipFill>
      <xdr:spPr>
        <a:xfrm>
          <a:off x="5095875" y="590550"/>
          <a:ext cx="1143000"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733425</xdr:colOff>
      <xdr:row>3</xdr:row>
      <xdr:rowOff>0</xdr:rowOff>
    </xdr:from>
    <xdr:to>
      <xdr:col>5</xdr:col>
      <xdr:colOff>752475</xdr:colOff>
      <xdr:row>9</xdr:row>
      <xdr:rowOff>104775</xdr:rowOff>
    </xdr:to>
    <xdr:pic>
      <xdr:nvPicPr>
        <xdr:cNvPr id="1" name="Picture 1" descr="EarthCraft Logo"/>
        <xdr:cNvPicPr preferRelativeResize="1">
          <a:picLocks noChangeAspect="1"/>
        </xdr:cNvPicPr>
      </xdr:nvPicPr>
      <xdr:blipFill>
        <a:blip r:embed="rId1"/>
        <a:stretch>
          <a:fillRect/>
        </a:stretch>
      </xdr:blipFill>
      <xdr:spPr>
        <a:xfrm>
          <a:off x="4314825" y="819150"/>
          <a:ext cx="11430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n@earthcraftvirginia.org" TargetMode="External" /><Relationship Id="rId2" Type="http://schemas.openxmlformats.org/officeDocument/2006/relationships/hyperlink" Target="mailto:admin@earthcraftvirginia.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713"/>
  <sheetViews>
    <sheetView tabSelected="1" view="pageBreakPreview" zoomScaleNormal="130" zoomScaleSheetLayoutView="100" zoomScalePageLayoutView="0" workbookViewId="0" topLeftCell="A48">
      <selection activeCell="A6" sqref="A6:E6"/>
    </sheetView>
  </sheetViews>
  <sheetFormatPr defaultColWidth="9.140625" defaultRowHeight="12.75"/>
  <cols>
    <col min="1" max="1" width="18.421875" style="0" customWidth="1"/>
    <col min="2" max="2" width="44.140625" style="2" customWidth="1"/>
    <col min="3" max="3" width="8.7109375" style="1" customWidth="1"/>
    <col min="4" max="4" width="9.140625" style="83" customWidth="1"/>
    <col min="5" max="5" width="18.8515625" style="2" bestFit="1" customWidth="1"/>
  </cols>
  <sheetData>
    <row r="1" ht="97.5" customHeight="1">
      <c r="D1" s="79"/>
    </row>
    <row r="2" spans="1:5" s="77" customFormat="1" ht="20.25" customHeight="1">
      <c r="A2" s="157" t="s">
        <v>31</v>
      </c>
      <c r="B2" s="157"/>
      <c r="C2" s="157"/>
      <c r="D2" s="157"/>
      <c r="E2" s="157"/>
    </row>
    <row r="3" spans="1:5" s="78" customFormat="1" ht="15">
      <c r="A3" s="160" t="s">
        <v>26</v>
      </c>
      <c r="B3" s="161"/>
      <c r="C3" s="161"/>
      <c r="D3" s="161"/>
      <c r="E3" s="161"/>
    </row>
    <row r="4" spans="1:5" s="3" customFormat="1" ht="15.75">
      <c r="A4" s="158" t="s">
        <v>362</v>
      </c>
      <c r="B4" s="158"/>
      <c r="C4" s="158"/>
      <c r="D4" s="158"/>
      <c r="E4" s="158"/>
    </row>
    <row r="5" spans="1:5" s="3" customFormat="1" ht="8.25" customHeight="1">
      <c r="A5" s="41"/>
      <c r="B5" s="41"/>
      <c r="C5" s="41"/>
      <c r="D5" s="41"/>
      <c r="E5" s="41"/>
    </row>
    <row r="6" spans="1:5" s="16" customFormat="1" ht="51" customHeight="1">
      <c r="A6" s="159" t="s">
        <v>297</v>
      </c>
      <c r="B6" s="159"/>
      <c r="C6" s="159"/>
      <c r="D6" s="159"/>
      <c r="E6" s="159"/>
    </row>
    <row r="7" spans="1:5" s="16" customFormat="1" ht="12" customHeight="1">
      <c r="A7" s="24"/>
      <c r="B7" s="24"/>
      <c r="C7" s="24"/>
      <c r="D7" s="24"/>
      <c r="E7" s="24"/>
    </row>
    <row r="8" spans="1:5" s="16" customFormat="1" ht="12" customHeight="1">
      <c r="A8" s="98" t="s">
        <v>173</v>
      </c>
      <c r="B8" s="100" t="s">
        <v>182</v>
      </c>
      <c r="C8" s="104"/>
      <c r="D8" s="104"/>
      <c r="E8" s="104"/>
    </row>
    <row r="9" spans="1:5" s="16" customFormat="1" ht="12.75" customHeight="1">
      <c r="A9" s="8">
        <v>100</v>
      </c>
      <c r="B9" s="2" t="s">
        <v>174</v>
      </c>
      <c r="C9" s="24"/>
      <c r="D9" s="24"/>
      <c r="E9" s="24"/>
    </row>
    <row r="10" spans="1:5" s="16" customFormat="1" ht="12.75" customHeight="1">
      <c r="A10" s="8">
        <v>120</v>
      </c>
      <c r="B10" s="2" t="s">
        <v>175</v>
      </c>
      <c r="C10" s="24"/>
      <c r="D10" s="24"/>
      <c r="E10" s="24"/>
    </row>
    <row r="11" spans="1:5" s="16" customFormat="1" ht="12.75" customHeight="1">
      <c r="A11" s="8">
        <v>140</v>
      </c>
      <c r="B11" s="2" t="s">
        <v>176</v>
      </c>
      <c r="C11" s="24"/>
      <c r="D11" s="24"/>
      <c r="E11" s="24"/>
    </row>
    <row r="12" spans="1:5" s="16" customFormat="1" ht="12.75" customHeight="1">
      <c r="A12" s="105">
        <v>160</v>
      </c>
      <c r="B12" s="100" t="s">
        <v>177</v>
      </c>
      <c r="C12" s="104"/>
      <c r="D12" s="104"/>
      <c r="E12" s="104"/>
    </row>
    <row r="13" spans="1:5" s="16" customFormat="1" ht="10.5" customHeight="1">
      <c r="A13" s="8"/>
      <c r="B13" s="2"/>
      <c r="C13" s="24"/>
      <c r="D13" s="24"/>
      <c r="E13" s="24"/>
    </row>
    <row r="14" spans="1:5" s="16" customFormat="1" ht="10.5" customHeight="1">
      <c r="A14" s="8"/>
      <c r="B14" s="2"/>
      <c r="C14" s="24"/>
      <c r="D14" s="24"/>
      <c r="E14" s="24"/>
    </row>
    <row r="15" spans="1:5" s="16" customFormat="1" ht="12.75">
      <c r="A15" s="15" t="s">
        <v>24</v>
      </c>
      <c r="B15" s="1"/>
      <c r="C15" s="1"/>
      <c r="D15" s="1"/>
      <c r="E15" s="1"/>
    </row>
    <row r="16" spans="1:5" s="16" customFormat="1" ht="9.75" customHeight="1">
      <c r="A16" s="35" t="s">
        <v>20</v>
      </c>
      <c r="B16" s="36" t="s">
        <v>353</v>
      </c>
      <c r="C16" s="1"/>
      <c r="D16" s="1"/>
      <c r="E16" s="1"/>
    </row>
    <row r="17" spans="1:5" s="16" customFormat="1" ht="9.75" customHeight="1">
      <c r="A17" s="36"/>
      <c r="B17" s="36" t="s">
        <v>360</v>
      </c>
      <c r="E17" s="1"/>
    </row>
    <row r="18" spans="1:5" s="3" customFormat="1" ht="9.75" customHeight="1">
      <c r="A18" s="36"/>
      <c r="B18" s="36" t="s">
        <v>354</v>
      </c>
      <c r="D18" s="16"/>
      <c r="E18" s="8"/>
    </row>
    <row r="19" spans="1:5" s="3" customFormat="1" ht="9.75" customHeight="1">
      <c r="A19" s="35" t="s">
        <v>18</v>
      </c>
      <c r="B19" s="36" t="s">
        <v>355</v>
      </c>
      <c r="D19" s="16"/>
      <c r="E19" s="8"/>
    </row>
    <row r="20" spans="1:5" s="3" customFormat="1" ht="9.75" customHeight="1">
      <c r="A20" s="35" t="s">
        <v>19</v>
      </c>
      <c r="B20" s="129" t="s">
        <v>356</v>
      </c>
      <c r="D20" s="16"/>
      <c r="E20" s="8"/>
    </row>
    <row r="21" spans="1:5" s="3" customFormat="1" ht="12" customHeight="1">
      <c r="A21" s="14"/>
      <c r="B21" s="18"/>
      <c r="C21" s="27"/>
      <c r="D21" s="27"/>
      <c r="E21" s="27"/>
    </row>
    <row r="22" spans="1:5" s="3" customFormat="1" ht="15.75" customHeight="1">
      <c r="A22" s="17" t="s">
        <v>116</v>
      </c>
      <c r="B22" s="26"/>
      <c r="C22" s="40"/>
      <c r="D22" s="80"/>
      <c r="E22" s="28"/>
    </row>
    <row r="23" spans="1:5" s="3" customFormat="1" ht="15.75" customHeight="1">
      <c r="A23" s="17" t="s">
        <v>57</v>
      </c>
      <c r="B23" s="25"/>
      <c r="C23" s="40"/>
      <c r="D23" s="80"/>
      <c r="E23" s="28"/>
    </row>
    <row r="24" spans="1:5" s="3" customFormat="1" ht="15.75" customHeight="1">
      <c r="A24" s="17" t="s">
        <v>59</v>
      </c>
      <c r="B24" s="26" t="s">
        <v>355</v>
      </c>
      <c r="C24" s="40"/>
      <c r="D24" s="8"/>
      <c r="E24" s="8"/>
    </row>
    <row r="25" spans="1:5" s="3" customFormat="1" ht="15.75" customHeight="1">
      <c r="A25" s="17" t="s">
        <v>18</v>
      </c>
      <c r="B25" s="25" t="s">
        <v>361</v>
      </c>
      <c r="C25" s="40"/>
      <c r="D25" s="8"/>
      <c r="E25" s="8"/>
    </row>
    <row r="26" spans="1:5" s="3" customFormat="1" ht="15.75" customHeight="1">
      <c r="A26" s="17" t="s">
        <v>19</v>
      </c>
      <c r="B26" s="130" t="s">
        <v>356</v>
      </c>
      <c r="C26" s="40"/>
      <c r="D26" s="8"/>
      <c r="E26" s="8"/>
    </row>
    <row r="27" spans="1:5" s="3" customFormat="1" ht="11.25" customHeight="1">
      <c r="A27" s="14"/>
      <c r="B27" s="18"/>
      <c r="C27" s="40"/>
      <c r="D27" s="8"/>
      <c r="E27" s="8"/>
    </row>
    <row r="28" spans="1:5" s="3" customFormat="1" ht="15.75" customHeight="1">
      <c r="A28" s="17" t="s">
        <v>58</v>
      </c>
      <c r="B28" s="26"/>
      <c r="C28" s="40"/>
      <c r="D28" s="8"/>
      <c r="E28" s="8"/>
    </row>
    <row r="29" spans="1:5" s="21" customFormat="1" ht="12.75">
      <c r="A29" s="19"/>
      <c r="B29" s="20"/>
      <c r="C29" s="20"/>
      <c r="D29" s="20"/>
      <c r="E29" s="20"/>
    </row>
    <row r="30" spans="1:5" s="21" customFormat="1" ht="27" customHeight="1">
      <c r="A30" s="162" t="s">
        <v>184</v>
      </c>
      <c r="B30" s="162"/>
      <c r="C30" s="162"/>
      <c r="D30" s="162"/>
      <c r="E30" s="162"/>
    </row>
    <row r="31" spans="1:5" s="21" customFormat="1" ht="24.75" customHeight="1">
      <c r="A31" s="154"/>
      <c r="B31" s="154"/>
      <c r="C31" s="29"/>
      <c r="D31" s="20"/>
      <c r="E31" s="20"/>
    </row>
    <row r="32" spans="1:5" s="21" customFormat="1" ht="12.75">
      <c r="A32" s="163" t="s">
        <v>117</v>
      </c>
      <c r="B32" s="163"/>
      <c r="C32" s="30" t="s">
        <v>27</v>
      </c>
      <c r="D32" s="20"/>
      <c r="E32" s="20"/>
    </row>
    <row r="33" spans="1:5" s="21" customFormat="1" ht="11.25" customHeight="1">
      <c r="A33" s="19"/>
      <c r="B33" s="20"/>
      <c r="C33" s="20"/>
      <c r="D33" s="20"/>
      <c r="E33" s="20"/>
    </row>
    <row r="34" spans="1:5" s="21" customFormat="1" ht="12.75">
      <c r="A34" s="152" t="s">
        <v>118</v>
      </c>
      <c r="B34" s="152"/>
      <c r="C34" s="152"/>
      <c r="D34" s="152"/>
      <c r="E34" s="152"/>
    </row>
    <row r="35" spans="1:5" s="21" customFormat="1" ht="24.75" customHeight="1">
      <c r="A35" s="153"/>
      <c r="B35" s="153"/>
      <c r="C35" s="131"/>
      <c r="D35" s="20"/>
      <c r="E35" s="20"/>
    </row>
    <row r="36" spans="1:5" s="21" customFormat="1" ht="12.75">
      <c r="A36" s="163" t="s">
        <v>189</v>
      </c>
      <c r="B36" s="163"/>
      <c r="C36" s="30" t="s">
        <v>27</v>
      </c>
      <c r="D36" s="20"/>
      <c r="E36" s="20"/>
    </row>
    <row r="37" spans="1:5" s="21" customFormat="1" ht="11.25" customHeight="1">
      <c r="A37" s="31"/>
      <c r="B37" s="31"/>
      <c r="C37" s="30"/>
      <c r="D37" s="20"/>
      <c r="E37" s="3"/>
    </row>
    <row r="38" spans="1:5" s="21" customFormat="1" ht="12.75">
      <c r="A38" s="156" t="s">
        <v>29</v>
      </c>
      <c r="B38" s="156"/>
      <c r="C38" s="30"/>
      <c r="D38" s="20"/>
      <c r="E38" s="20"/>
    </row>
    <row r="39" spans="1:5" s="3" customFormat="1" ht="24.75" customHeight="1">
      <c r="A39" s="155"/>
      <c r="B39" s="155"/>
      <c r="C39" s="132"/>
      <c r="D39" s="8"/>
      <c r="E39" s="8"/>
    </row>
    <row r="40" spans="1:5" s="3" customFormat="1" ht="12.75">
      <c r="A40" s="151" t="s">
        <v>28</v>
      </c>
      <c r="B40" s="151"/>
      <c r="C40" s="30" t="s">
        <v>27</v>
      </c>
      <c r="D40" s="8"/>
      <c r="E40" s="8"/>
    </row>
    <row r="41" spans="1:5" s="3" customFormat="1" ht="11.25" customHeight="1">
      <c r="A41" s="34"/>
      <c r="B41" s="34"/>
      <c r="C41" s="30"/>
      <c r="D41" s="8"/>
      <c r="E41" s="8"/>
    </row>
    <row r="42" spans="1:5" s="3" customFormat="1" ht="12" customHeight="1">
      <c r="A42" s="34"/>
      <c r="B42" s="34"/>
      <c r="C42" s="30"/>
      <c r="D42" s="8"/>
      <c r="E42" s="8"/>
    </row>
    <row r="43" spans="1:5" s="1" customFormat="1" ht="12.75">
      <c r="A43" s="23"/>
      <c r="B43" s="9"/>
      <c r="C43" s="22" t="s">
        <v>0</v>
      </c>
      <c r="D43" s="23" t="s">
        <v>43</v>
      </c>
      <c r="E43" s="22" t="s">
        <v>44</v>
      </c>
    </row>
    <row r="44" spans="1:5" s="4" customFormat="1" ht="19.5" customHeight="1">
      <c r="A44" s="167" t="s">
        <v>235</v>
      </c>
      <c r="B44" s="168"/>
      <c r="C44" s="169"/>
      <c r="D44" s="169"/>
      <c r="E44" s="33"/>
    </row>
    <row r="45" spans="1:5" s="4" customFormat="1" ht="13.5" customHeight="1">
      <c r="A45" s="164" t="s">
        <v>359</v>
      </c>
      <c r="B45" s="165"/>
      <c r="C45" s="165"/>
      <c r="D45" s="165"/>
      <c r="E45" s="166"/>
    </row>
    <row r="46" spans="1:5" s="5" customFormat="1" ht="13.5" customHeight="1">
      <c r="A46" s="145" t="s">
        <v>296</v>
      </c>
      <c r="B46" s="146"/>
      <c r="C46" s="82"/>
      <c r="D46" s="82"/>
      <c r="E46" s="103"/>
    </row>
    <row r="47" spans="1:5" s="5" customFormat="1" ht="13.5" customHeight="1">
      <c r="A47" s="135" t="s">
        <v>257</v>
      </c>
      <c r="B47" s="136"/>
      <c r="C47" s="99">
        <v>10</v>
      </c>
      <c r="D47" s="115"/>
      <c r="E47" s="44" t="s">
        <v>205</v>
      </c>
    </row>
    <row r="48" spans="1:5" s="5" customFormat="1" ht="13.5" customHeight="1">
      <c r="A48" s="135" t="s">
        <v>258</v>
      </c>
      <c r="B48" s="136"/>
      <c r="C48" s="99">
        <v>20</v>
      </c>
      <c r="D48" s="115"/>
      <c r="E48" s="44" t="s">
        <v>205</v>
      </c>
    </row>
    <row r="49" spans="1:5" s="5" customFormat="1" ht="13.5" customHeight="1">
      <c r="A49" s="135" t="s">
        <v>259</v>
      </c>
      <c r="B49" s="136"/>
      <c r="C49" s="99">
        <v>30</v>
      </c>
      <c r="D49" s="115"/>
      <c r="E49" s="44" t="s">
        <v>205</v>
      </c>
    </row>
    <row r="50" spans="1:5" s="5" customFormat="1" ht="13.5" customHeight="1">
      <c r="A50" s="143" t="s">
        <v>294</v>
      </c>
      <c r="B50" s="144"/>
      <c r="C50" s="109"/>
      <c r="D50" s="116">
        <f>SUM(D47:D49)</f>
        <v>0</v>
      </c>
      <c r="E50" s="110"/>
    </row>
    <row r="51" spans="1:5" s="5" customFormat="1" ht="13.5" customHeight="1">
      <c r="A51" s="145" t="s">
        <v>200</v>
      </c>
      <c r="B51" s="146"/>
      <c r="C51" s="82"/>
      <c r="D51" s="82"/>
      <c r="E51" s="103"/>
    </row>
    <row r="52" spans="1:5" s="5" customFormat="1" ht="25.5" customHeight="1">
      <c r="A52" s="141" t="s">
        <v>357</v>
      </c>
      <c r="B52" s="142"/>
      <c r="C52" s="99">
        <v>15</v>
      </c>
      <c r="D52" s="115"/>
      <c r="E52" s="44" t="s">
        <v>204</v>
      </c>
    </row>
    <row r="53" spans="1:5" s="5" customFormat="1" ht="13.5" customHeight="1">
      <c r="A53" s="135" t="s">
        <v>260</v>
      </c>
      <c r="B53" s="136"/>
      <c r="C53" s="99">
        <v>5</v>
      </c>
      <c r="D53" s="115"/>
      <c r="E53" s="44"/>
    </row>
    <row r="54" spans="1:5" s="5" customFormat="1" ht="13.5" customHeight="1">
      <c r="A54" s="135" t="s">
        <v>261</v>
      </c>
      <c r="B54" s="136"/>
      <c r="C54" s="99">
        <v>5</v>
      </c>
      <c r="D54" s="115"/>
      <c r="E54" s="44"/>
    </row>
    <row r="55" spans="1:5" s="5" customFormat="1" ht="13.5" customHeight="1">
      <c r="A55" s="135" t="s">
        <v>262</v>
      </c>
      <c r="B55" s="136"/>
      <c r="C55" s="99">
        <v>4</v>
      </c>
      <c r="D55" s="115"/>
      <c r="E55" s="44"/>
    </row>
    <row r="56" spans="1:5" s="5" customFormat="1" ht="13.5" customHeight="1">
      <c r="A56" s="143" t="s">
        <v>237</v>
      </c>
      <c r="B56" s="144"/>
      <c r="C56" s="109"/>
      <c r="D56" s="116">
        <f>SUM(D52:D55)</f>
        <v>0</v>
      </c>
      <c r="E56" s="110"/>
    </row>
    <row r="57" spans="1:5" s="5" customFormat="1" ht="13.5" customHeight="1">
      <c r="A57" s="145" t="s">
        <v>201</v>
      </c>
      <c r="B57" s="146"/>
      <c r="C57" s="107"/>
      <c r="D57" s="81"/>
      <c r="E57" s="108"/>
    </row>
    <row r="58" spans="1:5" s="5" customFormat="1" ht="25.5" customHeight="1">
      <c r="A58" s="135" t="s">
        <v>263</v>
      </c>
      <c r="B58" s="136"/>
      <c r="C58" s="99">
        <v>15</v>
      </c>
      <c r="D58" s="115"/>
      <c r="E58" s="44"/>
    </row>
    <row r="59" spans="1:5" s="5" customFormat="1" ht="39.75" customHeight="1">
      <c r="A59" s="135" t="s">
        <v>264</v>
      </c>
      <c r="B59" s="136"/>
      <c r="C59" s="99">
        <v>10</v>
      </c>
      <c r="D59" s="115"/>
      <c r="E59" s="44"/>
    </row>
    <row r="60" spans="1:5" s="5" customFormat="1" ht="39.75" customHeight="1">
      <c r="A60" s="135" t="s">
        <v>265</v>
      </c>
      <c r="B60" s="136"/>
      <c r="C60" s="99">
        <v>5</v>
      </c>
      <c r="D60" s="115"/>
      <c r="E60" s="44"/>
    </row>
    <row r="61" spans="1:5" s="7" customFormat="1" ht="13.5" customHeight="1">
      <c r="A61" s="137" t="s">
        <v>17</v>
      </c>
      <c r="B61" s="138"/>
      <c r="C61" s="42">
        <v>1</v>
      </c>
      <c r="D61" s="115"/>
      <c r="E61" s="43"/>
    </row>
    <row r="62" spans="1:5" s="7" customFormat="1" ht="13.5" customHeight="1">
      <c r="A62" s="137" t="s">
        <v>5</v>
      </c>
      <c r="B62" s="138"/>
      <c r="C62" s="42">
        <v>1</v>
      </c>
      <c r="D62" s="115"/>
      <c r="E62" s="43"/>
    </row>
    <row r="63" spans="1:5" s="7" customFormat="1" ht="13.5" customHeight="1">
      <c r="A63" s="133" t="s">
        <v>54</v>
      </c>
      <c r="B63" s="134"/>
      <c r="C63" s="42">
        <v>1</v>
      </c>
      <c r="D63" s="115"/>
      <c r="E63" s="43"/>
    </row>
    <row r="64" spans="1:5" s="7" customFormat="1" ht="13.5" customHeight="1">
      <c r="A64" s="137" t="s">
        <v>6</v>
      </c>
      <c r="B64" s="138"/>
      <c r="C64" s="42">
        <v>1</v>
      </c>
      <c r="D64" s="115"/>
      <c r="E64" s="43"/>
    </row>
    <row r="65" spans="1:5" s="7" customFormat="1" ht="13.5" customHeight="1">
      <c r="A65" s="137" t="s">
        <v>188</v>
      </c>
      <c r="B65" s="138"/>
      <c r="C65" s="42">
        <v>4</v>
      </c>
      <c r="D65" s="115"/>
      <c r="E65" s="43"/>
    </row>
    <row r="66" spans="1:5" s="7" customFormat="1" ht="13.5" customHeight="1">
      <c r="A66" s="137" t="s">
        <v>328</v>
      </c>
      <c r="B66" s="138"/>
      <c r="C66" s="42">
        <v>1</v>
      </c>
      <c r="D66" s="115"/>
      <c r="E66" s="43"/>
    </row>
    <row r="67" spans="1:5" s="7" customFormat="1" ht="13.5" customHeight="1">
      <c r="A67" s="137" t="s">
        <v>298</v>
      </c>
      <c r="B67" s="138"/>
      <c r="C67" s="42">
        <v>2</v>
      </c>
      <c r="D67" s="115"/>
      <c r="E67" s="43"/>
    </row>
    <row r="68" spans="1:5" s="7" customFormat="1" ht="13.5" customHeight="1">
      <c r="A68" s="143" t="s">
        <v>238</v>
      </c>
      <c r="B68" s="144"/>
      <c r="C68" s="109"/>
      <c r="D68" s="116">
        <f>SUM(D58:D67)</f>
        <v>0</v>
      </c>
      <c r="E68" s="110"/>
    </row>
    <row r="69" spans="1:5" s="5" customFormat="1" ht="13.5" customHeight="1">
      <c r="A69" s="145" t="s">
        <v>202</v>
      </c>
      <c r="B69" s="146"/>
      <c r="C69" s="107"/>
      <c r="D69" s="81"/>
      <c r="E69" s="108"/>
    </row>
    <row r="70" spans="1:5" s="5" customFormat="1" ht="39.75" customHeight="1">
      <c r="A70" s="135" t="s">
        <v>266</v>
      </c>
      <c r="B70" s="136"/>
      <c r="C70" s="99">
        <v>7</v>
      </c>
      <c r="D70" s="115"/>
      <c r="E70" s="44"/>
    </row>
    <row r="71" spans="1:5" s="5" customFormat="1" ht="39.75" customHeight="1">
      <c r="A71" s="135" t="s">
        <v>267</v>
      </c>
      <c r="B71" s="136"/>
      <c r="C71" s="99">
        <v>15</v>
      </c>
      <c r="D71" s="115"/>
      <c r="E71" s="44"/>
    </row>
    <row r="72" spans="1:5" ht="39.75" customHeight="1">
      <c r="A72" s="135" t="s">
        <v>268</v>
      </c>
      <c r="B72" s="136"/>
      <c r="C72" s="99">
        <v>18</v>
      </c>
      <c r="D72" s="115"/>
      <c r="E72" s="44"/>
    </row>
    <row r="73" spans="1:5" s="5" customFormat="1" ht="52.5" customHeight="1">
      <c r="A73" s="135" t="s">
        <v>269</v>
      </c>
      <c r="B73" s="136"/>
      <c r="C73" s="99">
        <v>12</v>
      </c>
      <c r="D73" s="115"/>
      <c r="E73" s="44"/>
    </row>
    <row r="74" spans="1:5" s="7" customFormat="1" ht="12" customHeight="1">
      <c r="A74" s="133" t="s">
        <v>186</v>
      </c>
      <c r="B74" s="134"/>
      <c r="C74" s="42">
        <v>3</v>
      </c>
      <c r="D74" s="115"/>
      <c r="E74" s="43"/>
    </row>
    <row r="75" spans="1:5" s="5" customFormat="1" ht="12" customHeight="1">
      <c r="A75" s="135" t="s">
        <v>299</v>
      </c>
      <c r="B75" s="136"/>
      <c r="C75" s="99">
        <v>5</v>
      </c>
      <c r="D75" s="115"/>
      <c r="E75" s="44"/>
    </row>
    <row r="76" spans="1:5" s="7" customFormat="1" ht="12">
      <c r="A76" s="133" t="s">
        <v>300</v>
      </c>
      <c r="B76" s="134"/>
      <c r="C76" s="42">
        <v>3</v>
      </c>
      <c r="D76" s="115"/>
      <c r="E76" s="43"/>
    </row>
    <row r="77" spans="1:5" s="7" customFormat="1" ht="13.5" customHeight="1">
      <c r="A77" s="143" t="s">
        <v>349</v>
      </c>
      <c r="B77" s="144"/>
      <c r="C77" s="109"/>
      <c r="D77" s="116">
        <f>SUM(D70:D76)</f>
        <v>0</v>
      </c>
      <c r="E77" s="110"/>
    </row>
    <row r="78" spans="1:5" s="5" customFormat="1" ht="13.5" customHeight="1">
      <c r="A78" s="145" t="s">
        <v>203</v>
      </c>
      <c r="B78" s="146"/>
      <c r="C78" s="107"/>
      <c r="D78" s="81"/>
      <c r="E78" s="108"/>
    </row>
    <row r="79" spans="1:5" s="5" customFormat="1" ht="39.75" customHeight="1">
      <c r="A79" s="135" t="s">
        <v>301</v>
      </c>
      <c r="B79" s="136"/>
      <c r="C79" s="99">
        <v>10</v>
      </c>
      <c r="D79" s="115"/>
      <c r="E79" s="44"/>
    </row>
    <row r="80" spans="1:5" s="5" customFormat="1" ht="39.75" customHeight="1">
      <c r="A80" s="135" t="s">
        <v>270</v>
      </c>
      <c r="B80" s="136"/>
      <c r="C80" s="99">
        <v>5</v>
      </c>
      <c r="D80" s="115"/>
      <c r="E80" s="44"/>
    </row>
    <row r="81" spans="1:5" s="5" customFormat="1" ht="39.75" customHeight="1">
      <c r="A81" s="135" t="s">
        <v>271</v>
      </c>
      <c r="B81" s="136"/>
      <c r="C81" s="99">
        <v>15</v>
      </c>
      <c r="D81" s="115"/>
      <c r="E81" s="44"/>
    </row>
    <row r="82" spans="1:5" s="5" customFormat="1" ht="39.75" customHeight="1">
      <c r="A82" s="135" t="s">
        <v>272</v>
      </c>
      <c r="B82" s="136"/>
      <c r="C82" s="99">
        <v>10</v>
      </c>
      <c r="D82" s="115"/>
      <c r="E82" s="44"/>
    </row>
    <row r="83" spans="1:5" s="5" customFormat="1" ht="13.5" customHeight="1">
      <c r="A83" s="135" t="s">
        <v>273</v>
      </c>
      <c r="B83" s="136"/>
      <c r="C83" s="99">
        <v>4</v>
      </c>
      <c r="D83" s="115"/>
      <c r="E83" s="44"/>
    </row>
    <row r="84" spans="1:5" s="5" customFormat="1" ht="13.5" customHeight="1">
      <c r="A84" s="135" t="s">
        <v>274</v>
      </c>
      <c r="B84" s="136"/>
      <c r="C84" s="99">
        <v>3</v>
      </c>
      <c r="D84" s="115"/>
      <c r="E84" s="44"/>
    </row>
    <row r="85" spans="1:5" s="5" customFormat="1" ht="13.5" customHeight="1">
      <c r="A85" s="135" t="s">
        <v>275</v>
      </c>
      <c r="B85" s="136"/>
      <c r="C85" s="99">
        <v>2</v>
      </c>
      <c r="D85" s="115"/>
      <c r="E85" s="44"/>
    </row>
    <row r="86" spans="1:5" s="5" customFormat="1" ht="13.5" customHeight="1">
      <c r="A86" s="143" t="s">
        <v>239</v>
      </c>
      <c r="B86" s="144"/>
      <c r="C86" s="109"/>
      <c r="D86" s="116">
        <f>SUM(D79:D85)</f>
        <v>0</v>
      </c>
      <c r="E86" s="110"/>
    </row>
    <row r="87" spans="1:5" s="5" customFormat="1" ht="13.5" customHeight="1">
      <c r="A87" s="147" t="s">
        <v>302</v>
      </c>
      <c r="B87" s="148"/>
      <c r="C87" s="148"/>
      <c r="D87" s="148"/>
      <c r="E87" s="108"/>
    </row>
    <row r="88" spans="1:5" s="5" customFormat="1" ht="18">
      <c r="A88" s="141" t="s">
        <v>293</v>
      </c>
      <c r="B88" s="142"/>
      <c r="C88" s="125">
        <v>15</v>
      </c>
      <c r="D88" s="126"/>
      <c r="E88" s="127" t="s">
        <v>331</v>
      </c>
    </row>
    <row r="89" spans="1:5" s="5" customFormat="1" ht="18">
      <c r="A89" s="141" t="s">
        <v>276</v>
      </c>
      <c r="B89" s="142"/>
      <c r="C89" s="125">
        <v>10</v>
      </c>
      <c r="D89" s="126"/>
      <c r="E89" s="127" t="s">
        <v>334</v>
      </c>
    </row>
    <row r="90" spans="1:5" s="5" customFormat="1" ht="18">
      <c r="A90" s="141" t="s">
        <v>329</v>
      </c>
      <c r="B90" s="142"/>
      <c r="C90" s="125">
        <v>6</v>
      </c>
      <c r="D90" s="126"/>
      <c r="E90" s="127" t="s">
        <v>332</v>
      </c>
    </row>
    <row r="91" spans="1:5" s="5" customFormat="1" ht="18">
      <c r="A91" s="141" t="s">
        <v>330</v>
      </c>
      <c r="B91" s="142"/>
      <c r="C91" s="125">
        <v>4</v>
      </c>
      <c r="D91" s="126"/>
      <c r="E91" s="127" t="s">
        <v>333</v>
      </c>
    </row>
    <row r="92" spans="1:5" s="5" customFormat="1" ht="18">
      <c r="A92" s="141" t="s">
        <v>339</v>
      </c>
      <c r="B92" s="142"/>
      <c r="C92" s="125">
        <v>12</v>
      </c>
      <c r="D92" s="126"/>
      <c r="E92" s="127" t="s">
        <v>335</v>
      </c>
    </row>
    <row r="93" spans="1:5" s="5" customFormat="1" ht="18">
      <c r="A93" s="141" t="s">
        <v>340</v>
      </c>
      <c r="B93" s="142"/>
      <c r="C93" s="125">
        <v>9</v>
      </c>
      <c r="D93" s="126"/>
      <c r="E93" s="127" t="s">
        <v>336</v>
      </c>
    </row>
    <row r="94" spans="1:5" s="5" customFormat="1" ht="18">
      <c r="A94" s="141" t="s">
        <v>341</v>
      </c>
      <c r="B94" s="142"/>
      <c r="C94" s="125">
        <v>15</v>
      </c>
      <c r="D94" s="126"/>
      <c r="E94" s="127" t="s">
        <v>337</v>
      </c>
    </row>
    <row r="95" spans="1:5" s="5" customFormat="1" ht="18">
      <c r="A95" s="141" t="s">
        <v>342</v>
      </c>
      <c r="B95" s="142"/>
      <c r="C95" s="125">
        <v>10</v>
      </c>
      <c r="D95" s="126"/>
      <c r="E95" s="127" t="s">
        <v>338</v>
      </c>
    </row>
    <row r="96" spans="1:5" s="5" customFormat="1" ht="13.5" customHeight="1">
      <c r="A96" s="135" t="s">
        <v>277</v>
      </c>
      <c r="B96" s="136"/>
      <c r="C96" s="99">
        <v>5</v>
      </c>
      <c r="D96" s="115"/>
      <c r="E96" s="44"/>
    </row>
    <row r="97" spans="1:5" s="5" customFormat="1" ht="13.5" customHeight="1">
      <c r="A97" s="135" t="s">
        <v>278</v>
      </c>
      <c r="B97" s="136"/>
      <c r="C97" s="99">
        <v>10</v>
      </c>
      <c r="D97" s="115"/>
      <c r="E97" s="44" t="s">
        <v>206</v>
      </c>
    </row>
    <row r="98" spans="1:5" s="5" customFormat="1" ht="13.5" customHeight="1">
      <c r="A98" s="135" t="s">
        <v>279</v>
      </c>
      <c r="B98" s="136"/>
      <c r="C98" s="99">
        <v>10</v>
      </c>
      <c r="D98" s="115"/>
      <c r="E98" s="44" t="s">
        <v>206</v>
      </c>
    </row>
    <row r="99" spans="1:5" s="5" customFormat="1" ht="13.5" customHeight="1">
      <c r="A99" s="135" t="s">
        <v>280</v>
      </c>
      <c r="B99" s="136"/>
      <c r="C99" s="99">
        <v>5</v>
      </c>
      <c r="D99" s="115"/>
      <c r="E99" s="44"/>
    </row>
    <row r="100" spans="1:5" s="5" customFormat="1" ht="13.5" customHeight="1">
      <c r="A100" s="135" t="s">
        <v>303</v>
      </c>
      <c r="B100" s="136"/>
      <c r="C100" s="99">
        <v>2</v>
      </c>
      <c r="D100" s="115"/>
      <c r="E100" s="44"/>
    </row>
    <row r="101" spans="1:5" s="5" customFormat="1" ht="13.5" customHeight="1">
      <c r="A101" s="135" t="s">
        <v>304</v>
      </c>
      <c r="B101" s="136"/>
      <c r="C101" s="99">
        <v>2</v>
      </c>
      <c r="D101" s="115"/>
      <c r="E101" s="44"/>
    </row>
    <row r="102" spans="1:5" s="5" customFormat="1" ht="13.5" customHeight="1">
      <c r="A102" s="135" t="s">
        <v>128</v>
      </c>
      <c r="B102" s="136"/>
      <c r="C102" s="99">
        <v>3</v>
      </c>
      <c r="D102" s="115"/>
      <c r="E102" s="44"/>
    </row>
    <row r="103" spans="1:5" s="5" customFormat="1" ht="13.5" customHeight="1">
      <c r="A103" s="135" t="s">
        <v>22</v>
      </c>
      <c r="B103" s="136"/>
      <c r="C103" s="99">
        <v>3</v>
      </c>
      <c r="D103" s="115"/>
      <c r="E103" s="44" t="s">
        <v>315</v>
      </c>
    </row>
    <row r="104" spans="1:5" s="5" customFormat="1" ht="21.75" customHeight="1">
      <c r="A104" s="135" t="s">
        <v>172</v>
      </c>
      <c r="B104" s="136"/>
      <c r="C104" s="99">
        <v>2</v>
      </c>
      <c r="D104" s="115"/>
      <c r="E104" s="44"/>
    </row>
    <row r="105" spans="1:5" s="5" customFormat="1" ht="13.5" customHeight="1">
      <c r="A105" s="135" t="s">
        <v>305</v>
      </c>
      <c r="B105" s="136"/>
      <c r="C105" s="99">
        <v>3</v>
      </c>
      <c r="D105" s="115"/>
      <c r="E105" s="44" t="s">
        <v>315</v>
      </c>
    </row>
    <row r="106" spans="1:5" s="5" customFormat="1" ht="13.5" customHeight="1">
      <c r="A106" s="135" t="s">
        <v>306</v>
      </c>
      <c r="B106" s="136"/>
      <c r="C106" s="99">
        <v>2</v>
      </c>
      <c r="D106" s="115"/>
      <c r="E106" s="44" t="s">
        <v>315</v>
      </c>
    </row>
    <row r="107" spans="1:5" s="5" customFormat="1" ht="13.5" customHeight="1">
      <c r="A107" s="143" t="s">
        <v>244</v>
      </c>
      <c r="B107" s="144"/>
      <c r="C107" s="109"/>
      <c r="D107" s="116">
        <f>SUM(D88:D106)</f>
        <v>0</v>
      </c>
      <c r="E107" s="110"/>
    </row>
    <row r="108" spans="1:5" s="5" customFormat="1" ht="13.5" customHeight="1">
      <c r="A108" s="145" t="s">
        <v>230</v>
      </c>
      <c r="B108" s="146"/>
      <c r="C108" s="107"/>
      <c r="D108" s="81"/>
      <c r="E108" s="108"/>
    </row>
    <row r="109" spans="1:5" s="5" customFormat="1" ht="13.5" customHeight="1">
      <c r="A109" s="135" t="s">
        <v>207</v>
      </c>
      <c r="B109" s="136"/>
      <c r="C109" s="99">
        <v>2</v>
      </c>
      <c r="D109" s="115"/>
      <c r="E109" s="44"/>
    </row>
    <row r="110" spans="1:5" s="5" customFormat="1" ht="13.5" customHeight="1">
      <c r="A110" s="135" t="s">
        <v>233</v>
      </c>
      <c r="B110" s="136"/>
      <c r="C110" s="99">
        <v>1</v>
      </c>
      <c r="D110" s="115"/>
      <c r="E110" s="44"/>
    </row>
    <row r="111" spans="1:5" s="5" customFormat="1" ht="13.5" customHeight="1">
      <c r="A111" s="135" t="s">
        <v>208</v>
      </c>
      <c r="B111" s="136"/>
      <c r="C111" s="99">
        <v>4</v>
      </c>
      <c r="D111" s="115"/>
      <c r="E111" s="44"/>
    </row>
    <row r="112" spans="1:5" s="5" customFormat="1" ht="13.5" customHeight="1">
      <c r="A112" s="135" t="s">
        <v>209</v>
      </c>
      <c r="B112" s="136"/>
      <c r="C112" s="99">
        <v>2</v>
      </c>
      <c r="D112" s="115"/>
      <c r="E112" s="44"/>
    </row>
    <row r="113" spans="1:5" s="5" customFormat="1" ht="13.5" customHeight="1">
      <c r="A113" s="135" t="s">
        <v>210</v>
      </c>
      <c r="B113" s="136"/>
      <c r="C113" s="99">
        <v>2</v>
      </c>
      <c r="D113" s="115"/>
      <c r="E113" s="44"/>
    </row>
    <row r="114" spans="1:5" s="5" customFormat="1" ht="13.5" customHeight="1">
      <c r="A114" s="139" t="s">
        <v>215</v>
      </c>
      <c r="B114" s="140"/>
      <c r="C114" s="99">
        <v>3</v>
      </c>
      <c r="D114" s="115"/>
      <c r="E114" s="44"/>
    </row>
    <row r="115" spans="1:5" s="5" customFormat="1" ht="13.5" customHeight="1">
      <c r="A115" s="139" t="s">
        <v>216</v>
      </c>
      <c r="B115" s="140"/>
      <c r="C115" s="99">
        <v>1</v>
      </c>
      <c r="D115" s="115"/>
      <c r="E115" s="44"/>
    </row>
    <row r="116" spans="1:5" s="5" customFormat="1" ht="13.5" customHeight="1">
      <c r="A116" s="139" t="s">
        <v>217</v>
      </c>
      <c r="B116" s="140"/>
      <c r="C116" s="99">
        <v>1</v>
      </c>
      <c r="D116" s="115"/>
      <c r="E116" s="44"/>
    </row>
    <row r="117" spans="1:5" s="5" customFormat="1" ht="13.5" customHeight="1">
      <c r="A117" s="139" t="s">
        <v>218</v>
      </c>
      <c r="B117" s="140"/>
      <c r="C117" s="99">
        <v>1</v>
      </c>
      <c r="D117" s="115"/>
      <c r="E117" s="44"/>
    </row>
    <row r="118" spans="1:5" s="5" customFormat="1" ht="13.5" customHeight="1">
      <c r="A118" s="139" t="s">
        <v>213</v>
      </c>
      <c r="B118" s="140"/>
      <c r="C118" s="99">
        <v>4</v>
      </c>
      <c r="D118" s="115"/>
      <c r="E118" s="44"/>
    </row>
    <row r="119" spans="1:5" s="5" customFormat="1" ht="13.5" customHeight="1">
      <c r="A119" s="139" t="s">
        <v>308</v>
      </c>
      <c r="B119" s="140"/>
      <c r="C119" s="99">
        <v>2</v>
      </c>
      <c r="D119" s="115"/>
      <c r="E119" s="44"/>
    </row>
    <row r="120" spans="1:5" s="5" customFormat="1" ht="13.5" customHeight="1">
      <c r="A120" s="139" t="s">
        <v>309</v>
      </c>
      <c r="B120" s="140"/>
      <c r="C120" s="99">
        <v>1</v>
      </c>
      <c r="D120" s="115"/>
      <c r="E120" s="44"/>
    </row>
    <row r="121" spans="1:5" s="5" customFormat="1" ht="13.5" customHeight="1">
      <c r="A121" s="173" t="s">
        <v>343</v>
      </c>
      <c r="B121" s="174"/>
      <c r="C121" s="125">
        <v>8</v>
      </c>
      <c r="D121" s="126"/>
      <c r="E121" s="128"/>
    </row>
    <row r="122" spans="1:5" s="5" customFormat="1" ht="13.5" customHeight="1">
      <c r="A122" s="139" t="s">
        <v>223</v>
      </c>
      <c r="B122" s="140"/>
      <c r="C122" s="99">
        <v>4</v>
      </c>
      <c r="D122" s="115"/>
      <c r="E122" s="44"/>
    </row>
    <row r="123" spans="1:5" s="5" customFormat="1" ht="13.5" customHeight="1">
      <c r="A123" s="139" t="s">
        <v>224</v>
      </c>
      <c r="B123" s="140"/>
      <c r="C123" s="99">
        <v>3</v>
      </c>
      <c r="D123" s="115"/>
      <c r="E123" s="44"/>
    </row>
    <row r="124" spans="1:5" s="7" customFormat="1" ht="13.5" customHeight="1">
      <c r="A124" s="133" t="s">
        <v>190</v>
      </c>
      <c r="B124" s="134"/>
      <c r="C124" s="42">
        <v>2</v>
      </c>
      <c r="D124" s="115"/>
      <c r="E124" s="43"/>
    </row>
    <row r="125" spans="1:5" s="7" customFormat="1" ht="13.5" customHeight="1">
      <c r="A125" s="137" t="s">
        <v>14</v>
      </c>
      <c r="B125" s="138"/>
      <c r="C125" s="42">
        <v>5</v>
      </c>
      <c r="D125" s="115"/>
      <c r="E125" s="43"/>
    </row>
    <row r="126" spans="1:5" s="7" customFormat="1" ht="13.5" customHeight="1">
      <c r="A126" s="137" t="s">
        <v>17</v>
      </c>
      <c r="B126" s="138"/>
      <c r="C126" s="42">
        <v>1</v>
      </c>
      <c r="D126" s="115"/>
      <c r="E126" s="43"/>
    </row>
    <row r="127" spans="1:5" s="7" customFormat="1" ht="13.5" customHeight="1">
      <c r="A127" s="137" t="s">
        <v>5</v>
      </c>
      <c r="B127" s="138"/>
      <c r="C127" s="42">
        <v>1</v>
      </c>
      <c r="D127" s="115"/>
      <c r="E127" s="43"/>
    </row>
    <row r="128" spans="1:5" s="7" customFormat="1" ht="13.5" customHeight="1">
      <c r="A128" s="133" t="s">
        <v>54</v>
      </c>
      <c r="B128" s="134"/>
      <c r="C128" s="42">
        <v>1</v>
      </c>
      <c r="D128" s="115"/>
      <c r="E128" s="43"/>
    </row>
    <row r="129" spans="1:5" s="7" customFormat="1" ht="13.5" customHeight="1">
      <c r="A129" s="137" t="s">
        <v>6</v>
      </c>
      <c r="B129" s="138"/>
      <c r="C129" s="42">
        <v>1</v>
      </c>
      <c r="D129" s="115"/>
      <c r="E129" s="43"/>
    </row>
    <row r="130" spans="1:5" s="7" customFormat="1" ht="13.5" customHeight="1">
      <c r="A130" s="133" t="s">
        <v>39</v>
      </c>
      <c r="B130" s="134"/>
      <c r="C130" s="42">
        <v>1</v>
      </c>
      <c r="D130" s="115"/>
      <c r="E130" s="43" t="s">
        <v>52</v>
      </c>
    </row>
    <row r="131" spans="1:5" s="7" customFormat="1" ht="13.5" customHeight="1">
      <c r="A131" s="133" t="s">
        <v>7</v>
      </c>
      <c r="B131" s="134"/>
      <c r="C131" s="42">
        <v>1</v>
      </c>
      <c r="D131" s="115"/>
      <c r="E131" s="43"/>
    </row>
    <row r="132" spans="1:5" s="7" customFormat="1" ht="13.5" customHeight="1">
      <c r="A132" s="133" t="s">
        <v>197</v>
      </c>
      <c r="B132" s="134"/>
      <c r="C132" s="42">
        <v>1</v>
      </c>
      <c r="D132" s="115"/>
      <c r="E132" s="43"/>
    </row>
    <row r="133" spans="1:5" s="5" customFormat="1" ht="13.5" customHeight="1">
      <c r="A133" s="143" t="s">
        <v>240</v>
      </c>
      <c r="B133" s="144"/>
      <c r="C133" s="109"/>
      <c r="D133" s="116">
        <f>SUM(D109:D132)</f>
        <v>0</v>
      </c>
      <c r="E133" s="110"/>
    </row>
    <row r="134" spans="1:5" s="5" customFormat="1" ht="13.5" customHeight="1">
      <c r="A134" s="145" t="s">
        <v>232</v>
      </c>
      <c r="B134" s="146"/>
      <c r="C134" s="107"/>
      <c r="D134" s="81"/>
      <c r="E134" s="108"/>
    </row>
    <row r="135" spans="1:5" s="5" customFormat="1" ht="13.5" customHeight="1">
      <c r="A135" s="139" t="s">
        <v>214</v>
      </c>
      <c r="B135" s="140"/>
      <c r="C135" s="99">
        <v>4</v>
      </c>
      <c r="D135" s="115"/>
      <c r="E135" s="44"/>
    </row>
    <row r="136" spans="1:5" s="5" customFormat="1" ht="13.5" customHeight="1">
      <c r="A136" s="139" t="s">
        <v>212</v>
      </c>
      <c r="B136" s="140"/>
      <c r="C136" s="99">
        <v>2</v>
      </c>
      <c r="D136" s="115"/>
      <c r="E136" s="44"/>
    </row>
    <row r="137" spans="1:5" s="5" customFormat="1" ht="13.5" customHeight="1">
      <c r="A137" s="139" t="s">
        <v>310</v>
      </c>
      <c r="B137" s="140"/>
      <c r="C137" s="99">
        <v>1</v>
      </c>
      <c r="D137" s="115"/>
      <c r="E137" s="44"/>
    </row>
    <row r="138" spans="1:5" s="5" customFormat="1" ht="13.5" customHeight="1">
      <c r="A138" s="139" t="s">
        <v>311</v>
      </c>
      <c r="B138" s="140"/>
      <c r="C138" s="99">
        <v>2</v>
      </c>
      <c r="D138" s="115"/>
      <c r="E138" s="44"/>
    </row>
    <row r="139" spans="1:5" s="5" customFormat="1" ht="13.5" customHeight="1">
      <c r="A139" s="173" t="s">
        <v>344</v>
      </c>
      <c r="B139" s="174"/>
      <c r="C139" s="125">
        <v>1</v>
      </c>
      <c r="D139" s="126"/>
      <c r="E139" s="128"/>
    </row>
    <row r="140" spans="1:5" s="5" customFormat="1" ht="13.5" customHeight="1">
      <c r="A140" s="139" t="s">
        <v>312</v>
      </c>
      <c r="B140" s="140"/>
      <c r="C140" s="99">
        <v>1</v>
      </c>
      <c r="D140" s="115"/>
      <c r="E140" s="44"/>
    </row>
    <row r="141" spans="1:5" s="5" customFormat="1" ht="13.5" customHeight="1">
      <c r="A141" s="139" t="s">
        <v>313</v>
      </c>
      <c r="B141" s="140"/>
      <c r="C141" s="99">
        <v>2</v>
      </c>
      <c r="D141" s="115"/>
      <c r="E141" s="44"/>
    </row>
    <row r="142" spans="1:5" s="5" customFormat="1" ht="13.5" customHeight="1">
      <c r="A142" s="139" t="s">
        <v>219</v>
      </c>
      <c r="B142" s="140"/>
      <c r="C142" s="99">
        <v>2</v>
      </c>
      <c r="D142" s="115"/>
      <c r="E142" s="44"/>
    </row>
    <row r="143" spans="1:5" s="5" customFormat="1" ht="13.5" customHeight="1">
      <c r="A143" s="139" t="s">
        <v>234</v>
      </c>
      <c r="B143" s="140"/>
      <c r="C143" s="99">
        <v>4</v>
      </c>
      <c r="D143" s="115"/>
      <c r="E143" s="44"/>
    </row>
    <row r="144" spans="1:5" s="7" customFormat="1" ht="13.5" customHeight="1">
      <c r="A144" s="137" t="s">
        <v>1</v>
      </c>
      <c r="B144" s="138"/>
      <c r="C144" s="42">
        <v>2</v>
      </c>
      <c r="D144" s="115"/>
      <c r="E144" s="43"/>
    </row>
    <row r="145" spans="1:5" s="7" customFormat="1" ht="13.5" customHeight="1">
      <c r="A145" s="137" t="s">
        <v>2</v>
      </c>
      <c r="B145" s="138"/>
      <c r="C145" s="42">
        <v>2</v>
      </c>
      <c r="D145" s="115"/>
      <c r="E145" s="43"/>
    </row>
    <row r="146" spans="1:5" s="7" customFormat="1" ht="13.5" customHeight="1">
      <c r="A146" s="137" t="s">
        <v>3</v>
      </c>
      <c r="B146" s="138"/>
      <c r="C146" s="42">
        <v>2</v>
      </c>
      <c r="D146" s="115"/>
      <c r="E146" s="43"/>
    </row>
    <row r="147" spans="1:5" s="7" customFormat="1" ht="13.5" customHeight="1">
      <c r="A147" s="111" t="s">
        <v>125</v>
      </c>
      <c r="B147" s="112"/>
      <c r="C147" s="42">
        <v>4</v>
      </c>
      <c r="D147" s="115"/>
      <c r="E147" s="43"/>
    </row>
    <row r="148" spans="1:5" s="7" customFormat="1" ht="13.5" customHeight="1">
      <c r="A148" s="133" t="s">
        <v>25</v>
      </c>
      <c r="B148" s="134"/>
      <c r="C148" s="42">
        <v>1</v>
      </c>
      <c r="D148" s="115"/>
      <c r="E148" s="43"/>
    </row>
    <row r="149" spans="1:5" s="7" customFormat="1" ht="13.5" customHeight="1">
      <c r="A149" s="137" t="s">
        <v>15</v>
      </c>
      <c r="B149" s="138"/>
      <c r="C149" s="42">
        <v>3</v>
      </c>
      <c r="D149" s="115"/>
      <c r="E149" s="43"/>
    </row>
    <row r="150" spans="1:5" s="7" customFormat="1" ht="13.5" customHeight="1">
      <c r="A150" s="137" t="s">
        <v>191</v>
      </c>
      <c r="B150" s="138"/>
      <c r="C150" s="42">
        <v>1</v>
      </c>
      <c r="D150" s="115"/>
      <c r="E150" s="43" t="s">
        <v>52</v>
      </c>
    </row>
    <row r="151" spans="1:5" s="7" customFormat="1" ht="13.5" customHeight="1">
      <c r="A151" s="137" t="s">
        <v>192</v>
      </c>
      <c r="B151" s="138"/>
      <c r="C151" s="42">
        <v>2</v>
      </c>
      <c r="D151" s="115"/>
      <c r="E151" s="43" t="s">
        <v>52</v>
      </c>
    </row>
    <row r="152" spans="1:5" s="7" customFormat="1" ht="13.5" customHeight="1">
      <c r="A152" s="137" t="s">
        <v>193</v>
      </c>
      <c r="B152" s="138"/>
      <c r="C152" s="42">
        <v>3</v>
      </c>
      <c r="D152" s="115"/>
      <c r="E152" s="43" t="s">
        <v>52</v>
      </c>
    </row>
    <row r="153" spans="1:5" s="7" customFormat="1" ht="13.5" customHeight="1">
      <c r="A153" s="137" t="s">
        <v>194</v>
      </c>
      <c r="B153" s="138"/>
      <c r="C153" s="42">
        <v>1</v>
      </c>
      <c r="D153" s="115"/>
      <c r="E153" s="43"/>
    </row>
    <row r="154" spans="1:5" s="7" customFormat="1" ht="13.5" customHeight="1">
      <c r="A154" s="133" t="s">
        <v>185</v>
      </c>
      <c r="B154" s="134"/>
      <c r="C154" s="42">
        <v>1</v>
      </c>
      <c r="D154" s="115"/>
      <c r="E154" s="43"/>
    </row>
    <row r="155" spans="1:5" s="5" customFormat="1" ht="13.5" customHeight="1">
      <c r="A155" s="143" t="s">
        <v>241</v>
      </c>
      <c r="B155" s="144"/>
      <c r="C155" s="109"/>
      <c r="D155" s="116">
        <f>SUM(D135:D154)</f>
        <v>0</v>
      </c>
      <c r="E155" s="110"/>
    </row>
    <row r="156" spans="1:5" s="5" customFormat="1" ht="13.5" customHeight="1">
      <c r="A156" s="145" t="s">
        <v>231</v>
      </c>
      <c r="B156" s="146"/>
      <c r="C156" s="107"/>
      <c r="D156" s="81"/>
      <c r="E156" s="108"/>
    </row>
    <row r="157" spans="1:5" s="5" customFormat="1" ht="13.5" customHeight="1">
      <c r="A157" s="135" t="s">
        <v>211</v>
      </c>
      <c r="B157" s="136"/>
      <c r="C157" s="99">
        <v>3</v>
      </c>
      <c r="D157" s="115"/>
      <c r="E157" s="44"/>
    </row>
    <row r="158" spans="1:5" s="5" customFormat="1" ht="13.5" customHeight="1">
      <c r="A158" s="139" t="s">
        <v>220</v>
      </c>
      <c r="B158" s="140"/>
      <c r="C158" s="99">
        <v>4</v>
      </c>
      <c r="D158" s="115"/>
      <c r="E158" s="44"/>
    </row>
    <row r="159" spans="1:5" s="5" customFormat="1" ht="13.5" customHeight="1">
      <c r="A159" s="139" t="s">
        <v>221</v>
      </c>
      <c r="B159" s="140"/>
      <c r="C159" s="99">
        <v>2</v>
      </c>
      <c r="D159" s="115"/>
      <c r="E159" s="44"/>
    </row>
    <row r="160" spans="1:5" s="5" customFormat="1" ht="13.5" customHeight="1">
      <c r="A160" s="139" t="s">
        <v>358</v>
      </c>
      <c r="B160" s="140"/>
      <c r="C160" s="99">
        <v>1</v>
      </c>
      <c r="D160" s="115"/>
      <c r="E160" s="44"/>
    </row>
    <row r="161" spans="1:5" s="5" customFormat="1" ht="13.5" customHeight="1">
      <c r="A161" s="139" t="s">
        <v>222</v>
      </c>
      <c r="B161" s="140"/>
      <c r="C161" s="99">
        <v>1</v>
      </c>
      <c r="D161" s="115"/>
      <c r="E161" s="44"/>
    </row>
    <row r="162" spans="1:5" s="6" customFormat="1" ht="13.5" customHeight="1">
      <c r="A162" s="133" t="s">
        <v>30</v>
      </c>
      <c r="B162" s="134"/>
      <c r="C162" s="42">
        <v>3</v>
      </c>
      <c r="D162" s="115"/>
      <c r="E162" s="43" t="s">
        <v>51</v>
      </c>
    </row>
    <row r="163" spans="1:5" s="7" customFormat="1" ht="13.5" customHeight="1">
      <c r="A163" s="133" t="s">
        <v>125</v>
      </c>
      <c r="B163" s="134"/>
      <c r="C163" s="42">
        <v>4</v>
      </c>
      <c r="D163" s="115"/>
      <c r="E163" s="43"/>
    </row>
    <row r="164" spans="1:5" s="7" customFormat="1" ht="13.5" customHeight="1">
      <c r="A164" s="137" t="s">
        <v>4</v>
      </c>
      <c r="B164" s="138"/>
      <c r="C164" s="42">
        <v>5</v>
      </c>
      <c r="D164" s="115"/>
      <c r="E164" s="43"/>
    </row>
    <row r="165" spans="1:5" s="7" customFormat="1" ht="13.5" customHeight="1">
      <c r="A165" s="133" t="s">
        <v>38</v>
      </c>
      <c r="B165" s="134"/>
      <c r="C165" s="42">
        <v>1</v>
      </c>
      <c r="D165" s="115"/>
      <c r="E165" s="43"/>
    </row>
    <row r="166" spans="1:5" s="7" customFormat="1" ht="13.5" customHeight="1">
      <c r="A166" s="133" t="s">
        <v>131</v>
      </c>
      <c r="B166" s="134"/>
      <c r="C166" s="42">
        <v>1</v>
      </c>
      <c r="D166" s="115"/>
      <c r="E166" s="43"/>
    </row>
    <row r="167" spans="1:5" s="7" customFormat="1" ht="13.5" customHeight="1">
      <c r="A167" s="133" t="s">
        <v>132</v>
      </c>
      <c r="B167" s="134"/>
      <c r="C167" s="42">
        <v>2</v>
      </c>
      <c r="D167" s="115"/>
      <c r="E167" s="43"/>
    </row>
    <row r="168" spans="1:5" s="7" customFormat="1" ht="13.5" customHeight="1">
      <c r="A168" s="133" t="s">
        <v>133</v>
      </c>
      <c r="B168" s="134"/>
      <c r="C168" s="42">
        <v>4</v>
      </c>
      <c r="D168" s="115"/>
      <c r="E168" s="43"/>
    </row>
    <row r="169" spans="1:5" s="7" customFormat="1" ht="13.5" customHeight="1">
      <c r="A169" s="133" t="s">
        <v>134</v>
      </c>
      <c r="B169" s="134"/>
      <c r="C169" s="42">
        <v>3</v>
      </c>
      <c r="D169" s="115"/>
      <c r="E169" s="43"/>
    </row>
    <row r="170" spans="1:5" s="7" customFormat="1" ht="13.5" customHeight="1">
      <c r="A170" s="137" t="s">
        <v>350</v>
      </c>
      <c r="B170" s="138"/>
      <c r="C170" s="42">
        <v>2</v>
      </c>
      <c r="D170" s="115"/>
      <c r="E170" s="43"/>
    </row>
    <row r="171" spans="1:5" s="7" customFormat="1" ht="13.5" customHeight="1">
      <c r="A171" s="137" t="s">
        <v>135</v>
      </c>
      <c r="B171" s="138"/>
      <c r="C171" s="42">
        <v>1</v>
      </c>
      <c r="D171" s="115"/>
      <c r="E171" s="43"/>
    </row>
    <row r="172" spans="1:5" s="7" customFormat="1" ht="13.5" customHeight="1">
      <c r="A172" s="133" t="s">
        <v>150</v>
      </c>
      <c r="B172" s="134"/>
      <c r="C172" s="42">
        <v>2</v>
      </c>
      <c r="D172" s="115"/>
      <c r="E172" s="43"/>
    </row>
    <row r="173" spans="1:5" s="6" customFormat="1" ht="13.5" customHeight="1">
      <c r="A173" s="133" t="s">
        <v>42</v>
      </c>
      <c r="B173" s="134"/>
      <c r="C173" s="42">
        <v>1</v>
      </c>
      <c r="D173" s="115"/>
      <c r="E173" s="43" t="s">
        <v>47</v>
      </c>
    </row>
    <row r="174" spans="1:5" s="6" customFormat="1" ht="13.5" customHeight="1">
      <c r="A174" s="133" t="s">
        <v>314</v>
      </c>
      <c r="B174" s="134"/>
      <c r="C174" s="42">
        <v>2</v>
      </c>
      <c r="D174" s="115"/>
      <c r="E174" s="43" t="s">
        <v>47</v>
      </c>
    </row>
    <row r="175" spans="1:5" s="6" customFormat="1" ht="13.5" customHeight="1">
      <c r="A175" s="143" t="s">
        <v>242</v>
      </c>
      <c r="B175" s="144"/>
      <c r="C175" s="109"/>
      <c r="D175" s="116">
        <f>SUM(D157:D174)</f>
        <v>0</v>
      </c>
      <c r="E175" s="110"/>
    </row>
    <row r="176" spans="1:5" s="5" customFormat="1" ht="13.5" customHeight="1">
      <c r="A176" s="145" t="s">
        <v>243</v>
      </c>
      <c r="B176" s="146"/>
      <c r="C176" s="107"/>
      <c r="D176" s="81"/>
      <c r="E176" s="108"/>
    </row>
    <row r="177" spans="1:5" s="5" customFormat="1" ht="13.5" customHeight="1">
      <c r="A177" s="133" t="s">
        <v>307</v>
      </c>
      <c r="B177" s="134"/>
      <c r="C177" s="99">
        <v>3</v>
      </c>
      <c r="D177" s="115"/>
      <c r="E177" s="44" t="s">
        <v>315</v>
      </c>
    </row>
    <row r="178" spans="1:5" s="5" customFormat="1" ht="13.5" customHeight="1">
      <c r="A178" s="133" t="s">
        <v>171</v>
      </c>
      <c r="B178" s="134"/>
      <c r="C178" s="99">
        <v>2</v>
      </c>
      <c r="D178" s="115"/>
      <c r="E178" s="44" t="s">
        <v>315</v>
      </c>
    </row>
    <row r="179" spans="1:5" s="5" customFormat="1" ht="13.5" customHeight="1">
      <c r="A179" s="135" t="s">
        <v>225</v>
      </c>
      <c r="B179" s="136"/>
      <c r="C179" s="99">
        <v>6</v>
      </c>
      <c r="D179" s="115"/>
      <c r="E179" s="44"/>
    </row>
    <row r="180" spans="1:5" s="5" customFormat="1" ht="13.5" customHeight="1">
      <c r="A180" s="141" t="s">
        <v>345</v>
      </c>
      <c r="B180" s="142"/>
      <c r="C180" s="125">
        <v>4</v>
      </c>
      <c r="D180" s="126"/>
      <c r="E180" s="128"/>
    </row>
    <row r="181" spans="1:5" s="5" customFormat="1" ht="13.5" customHeight="1">
      <c r="A181" s="141" t="s">
        <v>346</v>
      </c>
      <c r="B181" s="142"/>
      <c r="C181" s="125">
        <v>6</v>
      </c>
      <c r="D181" s="126"/>
      <c r="E181" s="128"/>
    </row>
    <row r="182" spans="1:5" s="5" customFormat="1" ht="13.5" customHeight="1">
      <c r="A182" s="141" t="s">
        <v>347</v>
      </c>
      <c r="B182" s="142"/>
      <c r="C182" s="125">
        <v>4</v>
      </c>
      <c r="D182" s="126"/>
      <c r="E182" s="128"/>
    </row>
    <row r="183" spans="1:5" s="5" customFormat="1" ht="13.5" customHeight="1">
      <c r="A183" s="141" t="s">
        <v>348</v>
      </c>
      <c r="B183" s="142"/>
      <c r="C183" s="125">
        <v>6</v>
      </c>
      <c r="D183" s="126"/>
      <c r="E183" s="128"/>
    </row>
    <row r="184" spans="1:5" s="5" customFormat="1" ht="13.5" customHeight="1">
      <c r="A184" s="135" t="s">
        <v>226</v>
      </c>
      <c r="B184" s="136"/>
      <c r="C184" s="99">
        <v>12</v>
      </c>
      <c r="D184" s="115"/>
      <c r="E184" s="44"/>
    </row>
    <row r="185" spans="1:5" s="5" customFormat="1" ht="13.5" customHeight="1">
      <c r="A185" s="135" t="s">
        <v>327</v>
      </c>
      <c r="B185" s="136"/>
      <c r="C185" s="99">
        <v>2</v>
      </c>
      <c r="D185" s="115"/>
      <c r="E185" s="44" t="s">
        <v>315</v>
      </c>
    </row>
    <row r="186" spans="1:5" s="5" customFormat="1" ht="13.5" customHeight="1">
      <c r="A186" s="135" t="s">
        <v>227</v>
      </c>
      <c r="B186" s="136"/>
      <c r="C186" s="99">
        <v>10</v>
      </c>
      <c r="D186" s="115"/>
      <c r="E186" s="44"/>
    </row>
    <row r="187" spans="1:5" s="5" customFormat="1" ht="13.5" customHeight="1">
      <c r="A187" s="135" t="s">
        <v>228</v>
      </c>
      <c r="B187" s="136"/>
      <c r="C187" s="99">
        <v>15</v>
      </c>
      <c r="D187" s="115"/>
      <c r="E187" s="44"/>
    </row>
    <row r="188" spans="1:5" s="5" customFormat="1" ht="13.5" customHeight="1">
      <c r="A188" s="135" t="s">
        <v>229</v>
      </c>
      <c r="B188" s="136"/>
      <c r="C188" s="99">
        <v>8</v>
      </c>
      <c r="D188" s="115"/>
      <c r="E188" s="44"/>
    </row>
    <row r="189" spans="1:5" s="5" customFormat="1" ht="13.5" customHeight="1">
      <c r="A189" s="135" t="s">
        <v>21</v>
      </c>
      <c r="B189" s="136"/>
      <c r="C189" s="99">
        <v>5</v>
      </c>
      <c r="D189" s="115"/>
      <c r="E189" s="44" t="s">
        <v>315</v>
      </c>
    </row>
    <row r="190" spans="1:5" s="5" customFormat="1" ht="13.5" customHeight="1">
      <c r="A190" s="135" t="s">
        <v>22</v>
      </c>
      <c r="B190" s="136"/>
      <c r="C190" s="99">
        <v>3</v>
      </c>
      <c r="D190" s="115"/>
      <c r="E190" s="44" t="s">
        <v>315</v>
      </c>
    </row>
    <row r="191" spans="1:5" s="5" customFormat="1" ht="13.5" customHeight="1">
      <c r="A191" s="137" t="s">
        <v>32</v>
      </c>
      <c r="B191" s="138"/>
      <c r="C191" s="42">
        <v>3</v>
      </c>
      <c r="D191" s="115"/>
      <c r="E191" s="44"/>
    </row>
    <row r="192" spans="1:5" s="5" customFormat="1" ht="13.5" customHeight="1">
      <c r="A192" s="133" t="s">
        <v>53</v>
      </c>
      <c r="B192" s="134"/>
      <c r="C192" s="42">
        <v>2</v>
      </c>
      <c r="D192" s="115"/>
      <c r="E192" s="44"/>
    </row>
    <row r="193" spans="1:5" s="5" customFormat="1" ht="13.5" customHeight="1">
      <c r="A193" s="133" t="s">
        <v>304</v>
      </c>
      <c r="B193" s="134"/>
      <c r="C193" s="42">
        <v>2</v>
      </c>
      <c r="D193" s="115"/>
      <c r="E193" s="44"/>
    </row>
    <row r="194" spans="1:5" s="7" customFormat="1" ht="13.5" customHeight="1">
      <c r="A194" s="137" t="s">
        <v>128</v>
      </c>
      <c r="B194" s="138"/>
      <c r="C194" s="42">
        <v>3</v>
      </c>
      <c r="D194" s="115"/>
      <c r="E194" s="43"/>
    </row>
    <row r="195" spans="1:5" s="5" customFormat="1" ht="13.5" customHeight="1">
      <c r="A195" s="133" t="s">
        <v>172</v>
      </c>
      <c r="B195" s="134"/>
      <c r="C195" s="99">
        <v>2</v>
      </c>
      <c r="D195" s="115"/>
      <c r="E195" s="44"/>
    </row>
    <row r="196" spans="1:5" s="5" customFormat="1" ht="13.5" customHeight="1">
      <c r="A196" s="149" t="s">
        <v>245</v>
      </c>
      <c r="B196" s="150"/>
      <c r="C196" s="10"/>
      <c r="D196" s="116">
        <f>SUM(D177:D195)</f>
        <v>0</v>
      </c>
      <c r="E196" s="37"/>
    </row>
    <row r="197" spans="1:5" s="5" customFormat="1" ht="13.5" customHeight="1">
      <c r="A197" s="149" t="s">
        <v>246</v>
      </c>
      <c r="B197" s="150"/>
      <c r="C197" s="10" t="s">
        <v>16</v>
      </c>
      <c r="D197" s="116">
        <f>D196+D175+D155+D133+D107+D86+D77+D68+D56+D50</f>
        <v>0</v>
      </c>
      <c r="E197" s="37"/>
    </row>
    <row r="198" spans="1:5" s="4" customFormat="1" ht="19.5" customHeight="1">
      <c r="A198" s="167" t="s">
        <v>8</v>
      </c>
      <c r="B198" s="175"/>
      <c r="C198" s="13"/>
      <c r="D198" s="13"/>
      <c r="E198" s="33"/>
    </row>
    <row r="199" spans="1:5" s="4" customFormat="1" ht="13.5" customHeight="1">
      <c r="A199" s="170" t="s">
        <v>127</v>
      </c>
      <c r="B199" s="171"/>
      <c r="C199" s="171"/>
      <c r="D199" s="171"/>
      <c r="E199" s="172"/>
    </row>
    <row r="200" spans="1:5" s="7" customFormat="1" ht="13.5" customHeight="1">
      <c r="A200" s="137" t="s">
        <v>126</v>
      </c>
      <c r="B200" s="138"/>
      <c r="C200" s="42">
        <v>2</v>
      </c>
      <c r="D200" s="115"/>
      <c r="E200" s="43"/>
    </row>
    <row r="201" spans="1:5" s="7" customFormat="1" ht="13.5" customHeight="1">
      <c r="A201" s="137" t="s">
        <v>130</v>
      </c>
      <c r="B201" s="138"/>
      <c r="C201" s="42">
        <v>4</v>
      </c>
      <c r="D201" s="115"/>
      <c r="E201" s="43"/>
    </row>
    <row r="202" spans="1:5" s="7" customFormat="1" ht="13.5" customHeight="1">
      <c r="A202" s="137" t="s">
        <v>136</v>
      </c>
      <c r="B202" s="138"/>
      <c r="C202" s="42">
        <v>3</v>
      </c>
      <c r="D202" s="115"/>
      <c r="E202" s="43"/>
    </row>
    <row r="203" spans="1:5" s="7" customFormat="1" ht="13.5" customHeight="1">
      <c r="A203" s="133" t="s">
        <v>316</v>
      </c>
      <c r="B203" s="134"/>
      <c r="C203" s="42">
        <v>2</v>
      </c>
      <c r="D203" s="115"/>
      <c r="E203" s="43" t="s">
        <v>49</v>
      </c>
    </row>
    <row r="204" spans="1:5" s="7" customFormat="1" ht="13.5" customHeight="1">
      <c r="A204" s="133" t="s">
        <v>317</v>
      </c>
      <c r="B204" s="134"/>
      <c r="C204" s="42">
        <v>2</v>
      </c>
      <c r="D204" s="115"/>
      <c r="E204" s="43"/>
    </row>
    <row r="205" spans="1:5" s="7" customFormat="1" ht="13.5" customHeight="1">
      <c r="A205" s="133" t="s">
        <v>138</v>
      </c>
      <c r="B205" s="134"/>
      <c r="C205" s="42">
        <v>1</v>
      </c>
      <c r="D205" s="115"/>
      <c r="E205" s="43"/>
    </row>
    <row r="206" spans="1:5" s="7" customFormat="1" ht="13.5" customHeight="1">
      <c r="A206" s="133" t="s">
        <v>139</v>
      </c>
      <c r="B206" s="134"/>
      <c r="C206" s="42">
        <v>3</v>
      </c>
      <c r="D206" s="115"/>
      <c r="E206" s="43"/>
    </row>
    <row r="207" spans="1:5" s="7" customFormat="1" ht="13.5" customHeight="1">
      <c r="A207" s="137" t="s">
        <v>281</v>
      </c>
      <c r="B207" s="138"/>
      <c r="C207" s="42">
        <v>1</v>
      </c>
      <c r="D207" s="115"/>
      <c r="E207" s="43"/>
    </row>
    <row r="208" spans="1:5" s="7" customFormat="1" ht="13.5" customHeight="1">
      <c r="A208" s="137" t="s">
        <v>140</v>
      </c>
      <c r="B208" s="138"/>
      <c r="C208" s="42">
        <v>2</v>
      </c>
      <c r="D208" s="115"/>
      <c r="E208" s="43"/>
    </row>
    <row r="209" spans="1:5" s="7" customFormat="1" ht="13.5" customHeight="1">
      <c r="A209" s="137" t="s">
        <v>141</v>
      </c>
      <c r="B209" s="138"/>
      <c r="C209" s="42">
        <v>4</v>
      </c>
      <c r="D209" s="115"/>
      <c r="E209" s="43"/>
    </row>
    <row r="210" spans="1:5" s="7" customFormat="1" ht="13.5" customHeight="1">
      <c r="A210" s="137" t="s">
        <v>142</v>
      </c>
      <c r="B210" s="138"/>
      <c r="C210" s="42">
        <v>3</v>
      </c>
      <c r="D210" s="115"/>
      <c r="E210" s="43"/>
    </row>
    <row r="211" spans="1:5" s="7" customFormat="1" ht="13.5" customHeight="1">
      <c r="A211" s="137" t="s">
        <v>143</v>
      </c>
      <c r="B211" s="138"/>
      <c r="C211" s="42">
        <v>1</v>
      </c>
      <c r="D211" s="115"/>
      <c r="E211" s="43"/>
    </row>
    <row r="212" spans="1:5" s="7" customFormat="1" ht="13.5" customHeight="1">
      <c r="A212" s="137" t="s">
        <v>129</v>
      </c>
      <c r="B212" s="138"/>
      <c r="C212" s="42">
        <v>6</v>
      </c>
      <c r="D212" s="115"/>
      <c r="E212" s="43"/>
    </row>
    <row r="213" spans="1:5" s="7" customFormat="1" ht="13.5" customHeight="1">
      <c r="A213" s="137" t="s">
        <v>144</v>
      </c>
      <c r="B213" s="138"/>
      <c r="C213" s="42">
        <v>1</v>
      </c>
      <c r="D213" s="115"/>
      <c r="E213" s="43"/>
    </row>
    <row r="214" spans="1:5" s="7" customFormat="1" ht="13.5" customHeight="1">
      <c r="A214" s="133" t="s">
        <v>145</v>
      </c>
      <c r="B214" s="134"/>
      <c r="C214" s="42">
        <v>2</v>
      </c>
      <c r="D214" s="115"/>
      <c r="E214" s="43"/>
    </row>
    <row r="215" spans="1:5" s="7" customFormat="1" ht="13.5" customHeight="1">
      <c r="A215" s="133" t="s">
        <v>146</v>
      </c>
      <c r="B215" s="134"/>
      <c r="C215" s="42">
        <v>3</v>
      </c>
      <c r="D215" s="115"/>
      <c r="E215" s="43"/>
    </row>
    <row r="216" spans="1:5" s="7" customFormat="1" ht="13.5" customHeight="1">
      <c r="A216" s="133" t="s">
        <v>152</v>
      </c>
      <c r="B216" s="134"/>
      <c r="C216" s="42">
        <v>1</v>
      </c>
      <c r="D216" s="115"/>
      <c r="E216" s="43"/>
    </row>
    <row r="217" spans="1:5" s="7" customFormat="1" ht="13.5" customHeight="1">
      <c r="A217" s="133" t="s">
        <v>153</v>
      </c>
      <c r="B217" s="134"/>
      <c r="C217" s="42">
        <v>2</v>
      </c>
      <c r="D217" s="115"/>
      <c r="E217" s="43" t="s">
        <v>49</v>
      </c>
    </row>
    <row r="218" spans="1:5" s="7" customFormat="1" ht="13.5" customHeight="1">
      <c r="A218" s="133" t="s">
        <v>55</v>
      </c>
      <c r="B218" s="134"/>
      <c r="C218" s="42">
        <v>2</v>
      </c>
      <c r="D218" s="115"/>
      <c r="E218" s="43"/>
    </row>
    <row r="219" spans="1:5" s="7" customFormat="1" ht="13.5" customHeight="1">
      <c r="A219" s="133" t="s">
        <v>318</v>
      </c>
      <c r="B219" s="134"/>
      <c r="C219" s="42">
        <v>3</v>
      </c>
      <c r="D219" s="115"/>
      <c r="E219" s="43" t="s">
        <v>49</v>
      </c>
    </row>
    <row r="220" spans="1:5" s="7" customFormat="1" ht="13.5" customHeight="1">
      <c r="A220" s="133" t="s">
        <v>319</v>
      </c>
      <c r="B220" s="134"/>
      <c r="C220" s="42">
        <v>1</v>
      </c>
      <c r="D220" s="115"/>
      <c r="E220" s="43"/>
    </row>
    <row r="221" spans="1:5" s="5" customFormat="1" ht="16.5" customHeight="1">
      <c r="A221" s="149" t="s">
        <v>248</v>
      </c>
      <c r="B221" s="150"/>
      <c r="C221" s="10"/>
      <c r="D221" s="116">
        <f>SUM(D200:D220)</f>
        <v>0</v>
      </c>
      <c r="E221" s="37"/>
    </row>
    <row r="222" spans="1:5" s="4" customFormat="1" ht="19.5" customHeight="1">
      <c r="A222" s="180" t="s">
        <v>9</v>
      </c>
      <c r="B222" s="175"/>
      <c r="C222" s="13"/>
      <c r="D222" s="13"/>
      <c r="E222" s="33"/>
    </row>
    <row r="223" spans="1:5" s="7" customFormat="1" ht="13.5" customHeight="1">
      <c r="A223" s="176" t="s">
        <v>250</v>
      </c>
      <c r="B223" s="177"/>
      <c r="C223" s="177"/>
      <c r="D223" s="177"/>
      <c r="E223" s="177"/>
    </row>
    <row r="224" spans="1:5" s="7" customFormat="1" ht="13.5" customHeight="1">
      <c r="A224" s="137" t="s">
        <v>163</v>
      </c>
      <c r="B224" s="138"/>
      <c r="C224" s="42">
        <v>3</v>
      </c>
      <c r="D224" s="115"/>
      <c r="E224" s="43"/>
    </row>
    <row r="225" spans="1:5" s="7" customFormat="1" ht="13.5" customHeight="1">
      <c r="A225" s="137" t="s">
        <v>156</v>
      </c>
      <c r="B225" s="138"/>
      <c r="C225" s="42">
        <v>1</v>
      </c>
      <c r="D225" s="115"/>
      <c r="E225" s="43" t="s">
        <v>49</v>
      </c>
    </row>
    <row r="226" spans="1:5" s="7" customFormat="1" ht="13.5" customHeight="1">
      <c r="A226" s="137" t="s">
        <v>157</v>
      </c>
      <c r="B226" s="138"/>
      <c r="C226" s="42">
        <v>2</v>
      </c>
      <c r="D226" s="115"/>
      <c r="E226" s="43" t="s">
        <v>50</v>
      </c>
    </row>
    <row r="227" spans="1:5" s="7" customFormat="1" ht="13.5" customHeight="1">
      <c r="A227" s="133" t="s">
        <v>321</v>
      </c>
      <c r="B227" s="134"/>
      <c r="C227" s="42" t="s">
        <v>158</v>
      </c>
      <c r="D227" s="115"/>
      <c r="E227" s="43"/>
    </row>
    <row r="228" spans="1:5" s="7" customFormat="1" ht="13.5" customHeight="1">
      <c r="A228" s="133" t="s">
        <v>320</v>
      </c>
      <c r="B228" s="134"/>
      <c r="C228" s="42" t="s">
        <v>253</v>
      </c>
      <c r="D228" s="115"/>
      <c r="E228" s="43"/>
    </row>
    <row r="229" spans="1:5" s="7" customFormat="1" ht="13.5" customHeight="1">
      <c r="A229" s="133" t="s">
        <v>159</v>
      </c>
      <c r="B229" s="134"/>
      <c r="C229" s="42">
        <v>2</v>
      </c>
      <c r="D229" s="115"/>
      <c r="E229" s="43"/>
    </row>
    <row r="230" spans="1:5" s="7" customFormat="1" ht="13.5" customHeight="1">
      <c r="A230" s="113" t="s">
        <v>255</v>
      </c>
      <c r="B230" s="114"/>
      <c r="C230" s="42">
        <v>1</v>
      </c>
      <c r="D230" s="115"/>
      <c r="E230" s="43"/>
    </row>
    <row r="231" spans="1:5" s="7" customFormat="1" ht="13.5" customHeight="1">
      <c r="A231" s="133" t="s">
        <v>160</v>
      </c>
      <c r="B231" s="134"/>
      <c r="C231" s="42">
        <v>1</v>
      </c>
      <c r="D231" s="115"/>
      <c r="E231" s="43"/>
    </row>
    <row r="232" spans="1:5" s="7" customFormat="1" ht="13.5" customHeight="1">
      <c r="A232" s="133" t="s">
        <v>161</v>
      </c>
      <c r="B232" s="134"/>
      <c r="C232" s="42">
        <v>1</v>
      </c>
      <c r="D232" s="115"/>
      <c r="E232" s="43"/>
    </row>
    <row r="233" spans="1:5" s="7" customFormat="1" ht="13.5" customHeight="1">
      <c r="A233" s="137" t="s">
        <v>162</v>
      </c>
      <c r="B233" s="138"/>
      <c r="C233" s="42">
        <v>5</v>
      </c>
      <c r="D233" s="115"/>
      <c r="E233" s="43"/>
    </row>
    <row r="234" spans="1:5" s="7" customFormat="1" ht="13.5" customHeight="1">
      <c r="A234" s="137" t="s">
        <v>199</v>
      </c>
      <c r="B234" s="138"/>
      <c r="C234" s="42">
        <v>3</v>
      </c>
      <c r="D234" s="115"/>
      <c r="E234" s="43"/>
    </row>
    <row r="235" spans="1:5" s="7" customFormat="1" ht="13.5" customHeight="1">
      <c r="A235" s="111" t="s">
        <v>254</v>
      </c>
      <c r="B235" s="112"/>
      <c r="C235" s="42">
        <v>4</v>
      </c>
      <c r="D235" s="115"/>
      <c r="E235" s="43"/>
    </row>
    <row r="236" spans="1:5" s="7" customFormat="1" ht="13.5" customHeight="1">
      <c r="A236" s="111" t="s">
        <v>322</v>
      </c>
      <c r="B236" s="112"/>
      <c r="C236" s="42">
        <v>6</v>
      </c>
      <c r="D236" s="115"/>
      <c r="E236" s="43" t="s">
        <v>256</v>
      </c>
    </row>
    <row r="237" spans="1:5" s="5" customFormat="1" ht="16.5" customHeight="1">
      <c r="A237" s="149" t="s">
        <v>34</v>
      </c>
      <c r="B237" s="150"/>
      <c r="C237" s="10"/>
      <c r="D237" s="116">
        <f>SUM(D224:D236)</f>
        <v>0</v>
      </c>
      <c r="E237" s="37">
        <f>SUM(E224:E234)</f>
        <v>0</v>
      </c>
    </row>
    <row r="238" spans="1:5" s="4" customFormat="1" ht="19.5" customHeight="1">
      <c r="A238" s="167" t="s">
        <v>236</v>
      </c>
      <c r="B238" s="168"/>
      <c r="C238" s="13"/>
      <c r="D238" s="13"/>
      <c r="E238" s="33"/>
    </row>
    <row r="239" spans="1:5" s="7" customFormat="1" ht="13.5" customHeight="1">
      <c r="A239" s="137" t="s">
        <v>119</v>
      </c>
      <c r="B239" s="138"/>
      <c r="C239" s="42">
        <v>2</v>
      </c>
      <c r="D239" s="115"/>
      <c r="E239" s="43"/>
    </row>
    <row r="240" spans="1:5" s="7" customFormat="1" ht="13.5" customHeight="1">
      <c r="A240" s="137" t="s">
        <v>196</v>
      </c>
      <c r="B240" s="138"/>
      <c r="C240" s="42">
        <v>2</v>
      </c>
      <c r="D240" s="115"/>
      <c r="E240" s="43"/>
    </row>
    <row r="241" spans="1:5" s="7" customFormat="1" ht="24.75" customHeight="1">
      <c r="A241" s="135" t="s">
        <v>323</v>
      </c>
      <c r="B241" s="136"/>
      <c r="C241" s="124">
        <v>1</v>
      </c>
      <c r="D241" s="115"/>
      <c r="E241" s="43"/>
    </row>
    <row r="242" spans="1:5" s="7" customFormat="1" ht="13.5" customHeight="1">
      <c r="A242" s="137" t="s">
        <v>120</v>
      </c>
      <c r="B242" s="138"/>
      <c r="C242" s="42">
        <v>2</v>
      </c>
      <c r="D242" s="115"/>
      <c r="E242" s="43"/>
    </row>
    <row r="243" spans="1:5" s="7" customFormat="1" ht="13.5" customHeight="1">
      <c r="A243" s="137" t="s">
        <v>121</v>
      </c>
      <c r="B243" s="138"/>
      <c r="C243" s="42">
        <v>2</v>
      </c>
      <c r="D243" s="115"/>
      <c r="E243" s="43" t="s">
        <v>49</v>
      </c>
    </row>
    <row r="244" spans="1:5" s="7" customFormat="1" ht="13.5" customHeight="1">
      <c r="A244" s="137" t="s">
        <v>351</v>
      </c>
      <c r="B244" s="138"/>
      <c r="C244" s="42">
        <v>1</v>
      </c>
      <c r="D244" s="115"/>
      <c r="E244" s="43" t="s">
        <v>50</v>
      </c>
    </row>
    <row r="245" spans="1:5" s="7" customFormat="1" ht="13.5" customHeight="1">
      <c r="A245" s="137" t="s">
        <v>352</v>
      </c>
      <c r="B245" s="138"/>
      <c r="C245" s="42">
        <v>5</v>
      </c>
      <c r="D245" s="115"/>
      <c r="E245" s="43" t="s">
        <v>50</v>
      </c>
    </row>
    <row r="246" spans="1:5" s="7" customFormat="1" ht="13.5" customHeight="1">
      <c r="A246" s="133" t="s">
        <v>40</v>
      </c>
      <c r="B246" s="134"/>
      <c r="C246" s="42">
        <v>2</v>
      </c>
      <c r="D246" s="115"/>
      <c r="E246" s="43" t="s">
        <v>47</v>
      </c>
    </row>
    <row r="247" spans="1:5" s="7" customFormat="1" ht="13.5" customHeight="1">
      <c r="A247" s="133" t="s">
        <v>41</v>
      </c>
      <c r="B247" s="134"/>
      <c r="C247" s="42">
        <v>2</v>
      </c>
      <c r="D247" s="115"/>
      <c r="E247" s="43" t="s">
        <v>49</v>
      </c>
    </row>
    <row r="248" spans="1:5" s="7" customFormat="1" ht="13.5" customHeight="1">
      <c r="A248" s="133" t="s">
        <v>61</v>
      </c>
      <c r="B248" s="134"/>
      <c r="C248" s="42">
        <v>1</v>
      </c>
      <c r="D248" s="115"/>
      <c r="E248" s="43"/>
    </row>
    <row r="249" spans="1:5" s="7" customFormat="1" ht="13.5" customHeight="1">
      <c r="A249" s="137" t="s">
        <v>122</v>
      </c>
      <c r="B249" s="138"/>
      <c r="C249" s="42">
        <v>2</v>
      </c>
      <c r="D249" s="115"/>
      <c r="E249" s="43" t="s">
        <v>49</v>
      </c>
    </row>
    <row r="250" spans="1:5" s="7" customFormat="1" ht="13.5" customHeight="1">
      <c r="A250" s="137" t="s">
        <v>123</v>
      </c>
      <c r="B250" s="138"/>
      <c r="C250" s="42">
        <v>1</v>
      </c>
      <c r="D250" s="115"/>
      <c r="E250" s="43"/>
    </row>
    <row r="251" spans="1:5" s="7" customFormat="1" ht="13.5" customHeight="1">
      <c r="A251" s="133" t="s">
        <v>198</v>
      </c>
      <c r="B251" s="134"/>
      <c r="C251" s="42">
        <v>1</v>
      </c>
      <c r="D251" s="115"/>
      <c r="E251" s="43" t="s">
        <v>49</v>
      </c>
    </row>
    <row r="252" spans="1:5" s="7" customFormat="1" ht="13.5" customHeight="1">
      <c r="A252" s="133" t="s">
        <v>147</v>
      </c>
      <c r="B252" s="134"/>
      <c r="C252" s="42">
        <v>1</v>
      </c>
      <c r="D252" s="115"/>
      <c r="E252" s="43"/>
    </row>
    <row r="253" spans="1:5" s="7" customFormat="1" ht="13.5" customHeight="1">
      <c r="A253" s="133" t="s">
        <v>295</v>
      </c>
      <c r="B253" s="134"/>
      <c r="C253" s="42">
        <v>2</v>
      </c>
      <c r="D253" s="115"/>
      <c r="E253" s="43" t="s">
        <v>49</v>
      </c>
    </row>
    <row r="254" spans="1:5" s="7" customFormat="1" ht="13.5" customHeight="1">
      <c r="A254" s="133" t="s">
        <v>148</v>
      </c>
      <c r="B254" s="134"/>
      <c r="C254" s="42">
        <v>1</v>
      </c>
      <c r="D254" s="115"/>
      <c r="E254" s="43" t="s">
        <v>49</v>
      </c>
    </row>
    <row r="255" spans="1:5" s="7" customFormat="1" ht="13.5" customHeight="1">
      <c r="A255" s="133" t="s">
        <v>149</v>
      </c>
      <c r="B255" s="134"/>
      <c r="C255" s="42">
        <v>2</v>
      </c>
      <c r="D255" s="115"/>
      <c r="E255" s="43" t="s">
        <v>49</v>
      </c>
    </row>
    <row r="256" spans="1:5" s="5" customFormat="1" ht="16.5" customHeight="1">
      <c r="A256" s="149" t="s">
        <v>247</v>
      </c>
      <c r="B256" s="150"/>
      <c r="C256" s="10"/>
      <c r="D256" s="116">
        <f>SUM(D239:D255)</f>
        <v>0</v>
      </c>
      <c r="E256" s="37"/>
    </row>
    <row r="257" spans="1:5" s="4" customFormat="1" ht="19.5" customHeight="1">
      <c r="A257" s="167" t="s">
        <v>11</v>
      </c>
      <c r="B257" s="168"/>
      <c r="C257" s="13"/>
      <c r="D257" s="13"/>
      <c r="E257" s="33"/>
    </row>
    <row r="258" spans="1:5" s="4" customFormat="1" ht="13.5" customHeight="1">
      <c r="A258" s="170" t="s">
        <v>56</v>
      </c>
      <c r="B258" s="171"/>
      <c r="C258" s="171"/>
      <c r="D258" s="171"/>
      <c r="E258" s="172"/>
    </row>
    <row r="259" spans="1:5" s="4" customFormat="1" ht="13.5" customHeight="1">
      <c r="A259" s="178" t="s">
        <v>178</v>
      </c>
      <c r="B259" s="179"/>
      <c r="C259" s="12"/>
      <c r="D259" s="82"/>
      <c r="E259" s="32"/>
    </row>
    <row r="260" spans="1:5" s="7" customFormat="1" ht="13.5" customHeight="1">
      <c r="A260" s="137" t="s">
        <v>283</v>
      </c>
      <c r="B260" s="138"/>
      <c r="C260" s="42">
        <v>1</v>
      </c>
      <c r="D260" s="115"/>
      <c r="E260" s="43"/>
    </row>
    <row r="261" spans="1:5" s="7" customFormat="1" ht="13.5" customHeight="1">
      <c r="A261" s="137" t="s">
        <v>284</v>
      </c>
      <c r="B261" s="138"/>
      <c r="C261" s="42">
        <v>1</v>
      </c>
      <c r="D261" s="115"/>
      <c r="E261" s="43"/>
    </row>
    <row r="262" spans="1:5" s="7" customFormat="1" ht="13.5" customHeight="1">
      <c r="A262" s="137" t="s">
        <v>282</v>
      </c>
      <c r="B262" s="138"/>
      <c r="C262" s="42">
        <v>2</v>
      </c>
      <c r="D262" s="115"/>
      <c r="E262" s="43"/>
    </row>
    <row r="263" spans="1:5" s="7" customFormat="1" ht="13.5" customHeight="1">
      <c r="A263" s="137" t="s">
        <v>285</v>
      </c>
      <c r="B263" s="138"/>
      <c r="C263" s="42">
        <v>3</v>
      </c>
      <c r="D263" s="115"/>
      <c r="E263" s="43"/>
    </row>
    <row r="264" spans="1:5" s="7" customFormat="1" ht="13.5" customHeight="1">
      <c r="A264" s="137" t="s">
        <v>324</v>
      </c>
      <c r="B264" s="138"/>
      <c r="C264" s="42">
        <v>3</v>
      </c>
      <c r="D264" s="115"/>
      <c r="E264" s="43"/>
    </row>
    <row r="265" spans="1:5" s="7" customFormat="1" ht="13.5" customHeight="1">
      <c r="A265" s="137" t="s">
        <v>287</v>
      </c>
      <c r="B265" s="138"/>
      <c r="C265" s="42">
        <v>2</v>
      </c>
      <c r="D265" s="115"/>
      <c r="E265" s="43"/>
    </row>
    <row r="266" spans="1:5" s="5" customFormat="1" ht="16.5" customHeight="1">
      <c r="A266" s="149" t="s">
        <v>180</v>
      </c>
      <c r="B266" s="150"/>
      <c r="C266" s="10"/>
      <c r="D266" s="116">
        <f>SUM(D260:D265)</f>
        <v>0</v>
      </c>
      <c r="E266" s="37"/>
    </row>
    <row r="267" spans="1:5" s="7" customFormat="1" ht="13.5" customHeight="1">
      <c r="A267" s="145" t="s">
        <v>288</v>
      </c>
      <c r="B267" s="146"/>
      <c r="C267" s="107"/>
      <c r="D267" s="81"/>
      <c r="E267" s="108"/>
    </row>
    <row r="268" spans="1:5" s="7" customFormat="1" ht="13.5" customHeight="1">
      <c r="A268" s="137" t="s">
        <v>183</v>
      </c>
      <c r="B268" s="138"/>
      <c r="C268" s="42" t="s">
        <v>195</v>
      </c>
      <c r="D268" s="115"/>
      <c r="E268" s="43"/>
    </row>
    <row r="269" spans="1:5" s="7" customFormat="1" ht="13.5" customHeight="1">
      <c r="A269" s="137" t="s">
        <v>286</v>
      </c>
      <c r="B269" s="138"/>
      <c r="C269" s="42">
        <v>2</v>
      </c>
      <c r="D269" s="115"/>
      <c r="E269" s="43"/>
    </row>
    <row r="270" spans="1:5" s="7" customFormat="1" ht="13.5" customHeight="1">
      <c r="A270" s="137" t="s">
        <v>179</v>
      </c>
      <c r="B270" s="138"/>
      <c r="C270" s="42">
        <v>3</v>
      </c>
      <c r="D270" s="115"/>
      <c r="E270" s="43"/>
    </row>
    <row r="271" spans="1:5" s="7" customFormat="1" ht="13.5" customHeight="1">
      <c r="A271" s="137" t="s">
        <v>187</v>
      </c>
      <c r="B271" s="138"/>
      <c r="C271" s="42">
        <v>2</v>
      </c>
      <c r="D271" s="115"/>
      <c r="E271" s="43"/>
    </row>
    <row r="272" spans="1:5" s="7" customFormat="1" ht="13.5" customHeight="1">
      <c r="A272" s="137" t="s">
        <v>325</v>
      </c>
      <c r="B272" s="138"/>
      <c r="C272" s="42">
        <v>2</v>
      </c>
      <c r="D272" s="115"/>
      <c r="E272" s="43"/>
    </row>
    <row r="273" spans="1:5" s="5" customFormat="1" ht="16.5" customHeight="1">
      <c r="A273" s="149" t="s">
        <v>181</v>
      </c>
      <c r="B273" s="150"/>
      <c r="C273" s="10"/>
      <c r="D273" s="116">
        <f>SUM(D268:D272)</f>
        <v>0</v>
      </c>
      <c r="E273" s="37"/>
    </row>
    <row r="274" spans="1:5" s="5" customFormat="1" ht="16.5" customHeight="1">
      <c r="A274" s="149" t="s">
        <v>33</v>
      </c>
      <c r="B274" s="150"/>
      <c r="C274" s="10"/>
      <c r="D274" s="116">
        <f>D273+D266</f>
        <v>0</v>
      </c>
      <c r="E274" s="37"/>
    </row>
    <row r="275" spans="1:5" s="4" customFormat="1" ht="19.5" customHeight="1">
      <c r="A275" s="167" t="s">
        <v>249</v>
      </c>
      <c r="B275" s="168"/>
      <c r="C275" s="13"/>
      <c r="D275" s="13"/>
      <c r="E275" s="33"/>
    </row>
    <row r="276" spans="1:5" s="7" customFormat="1" ht="13.5" customHeight="1">
      <c r="A276" s="133" t="s">
        <v>164</v>
      </c>
      <c r="B276" s="134"/>
      <c r="C276" s="42">
        <v>4</v>
      </c>
      <c r="D276" s="115"/>
      <c r="E276" s="43" t="s">
        <v>48</v>
      </c>
    </row>
    <row r="277" spans="1:5" s="7" customFormat="1" ht="13.5" customHeight="1">
      <c r="A277" s="133" t="s">
        <v>165</v>
      </c>
      <c r="B277" s="134"/>
      <c r="C277" s="42">
        <v>4</v>
      </c>
      <c r="D277" s="115"/>
      <c r="E277" s="43" t="s">
        <v>166</v>
      </c>
    </row>
    <row r="278" spans="1:5" s="7" customFormat="1" ht="13.5" customHeight="1">
      <c r="A278" s="133" t="s">
        <v>167</v>
      </c>
      <c r="B278" s="134"/>
      <c r="C278" s="42">
        <v>2</v>
      </c>
      <c r="D278" s="115"/>
      <c r="E278" s="43"/>
    </row>
    <row r="279" spans="1:5" s="7" customFormat="1" ht="13.5" customHeight="1">
      <c r="A279" s="133" t="s">
        <v>168</v>
      </c>
      <c r="B279" s="134"/>
      <c r="C279" s="42">
        <v>3</v>
      </c>
      <c r="D279" s="115"/>
      <c r="E279" s="43"/>
    </row>
    <row r="280" spans="1:5" s="7" customFormat="1" ht="13.5" customHeight="1">
      <c r="A280" s="137" t="s">
        <v>124</v>
      </c>
      <c r="B280" s="138"/>
      <c r="C280" s="42">
        <v>2</v>
      </c>
      <c r="D280" s="115"/>
      <c r="E280" s="43"/>
    </row>
    <row r="281" spans="1:5" s="7" customFormat="1" ht="13.5" customHeight="1">
      <c r="A281" s="133" t="s">
        <v>151</v>
      </c>
      <c r="B281" s="134"/>
      <c r="C281" s="42">
        <v>1</v>
      </c>
      <c r="D281" s="115"/>
      <c r="E281" s="43" t="s">
        <v>49</v>
      </c>
    </row>
    <row r="282" spans="1:5" s="7" customFormat="1" ht="13.5" customHeight="1">
      <c r="A282" s="133" t="s">
        <v>169</v>
      </c>
      <c r="B282" s="134"/>
      <c r="C282" s="42">
        <v>3</v>
      </c>
      <c r="D282" s="115"/>
      <c r="E282" s="43"/>
    </row>
    <row r="283" spans="1:5" s="39" customFormat="1" ht="13.5" customHeight="1">
      <c r="A283" s="133" t="s">
        <v>13</v>
      </c>
      <c r="B283" s="134"/>
      <c r="C283" s="42">
        <v>2</v>
      </c>
      <c r="D283" s="115"/>
      <c r="E283" s="43" t="s">
        <v>46</v>
      </c>
    </row>
    <row r="284" spans="1:5" s="39" customFormat="1" ht="13.5" customHeight="1">
      <c r="A284" s="133" t="s">
        <v>292</v>
      </c>
      <c r="B284" s="134"/>
      <c r="C284" s="42">
        <v>2</v>
      </c>
      <c r="D284" s="115"/>
      <c r="E284" s="43"/>
    </row>
    <row r="285" spans="1:5" s="39" customFormat="1" ht="13.5" customHeight="1">
      <c r="A285" s="133" t="s">
        <v>60</v>
      </c>
      <c r="B285" s="181"/>
      <c r="C285" s="42">
        <v>3</v>
      </c>
      <c r="D285" s="115"/>
      <c r="E285" s="43"/>
    </row>
    <row r="286" spans="1:5" s="39" customFormat="1" ht="13.5" customHeight="1">
      <c r="A286" s="133" t="s">
        <v>36</v>
      </c>
      <c r="B286" s="134"/>
      <c r="C286" s="42" t="s">
        <v>37</v>
      </c>
      <c r="D286" s="115"/>
      <c r="E286" s="43"/>
    </row>
    <row r="287" spans="1:5" s="5" customFormat="1" ht="16.5" customHeight="1">
      <c r="A287" s="149" t="s">
        <v>35</v>
      </c>
      <c r="B287" s="150"/>
      <c r="C287" s="10"/>
      <c r="D287" s="116">
        <f>SUM(D276:D286)</f>
        <v>0</v>
      </c>
      <c r="E287" s="37"/>
    </row>
    <row r="288" spans="1:5" s="4" customFormat="1" ht="19.5" customHeight="1">
      <c r="A288" s="167" t="s">
        <v>289</v>
      </c>
      <c r="B288" s="175"/>
      <c r="C288" s="13"/>
      <c r="D288" s="13"/>
      <c r="E288" s="33"/>
    </row>
    <row r="289" spans="1:5" s="6" customFormat="1" ht="14.25" customHeight="1">
      <c r="A289" s="133" t="s">
        <v>154</v>
      </c>
      <c r="B289" s="134"/>
      <c r="C289" s="42">
        <v>2</v>
      </c>
      <c r="D289" s="115"/>
      <c r="E289" s="106"/>
    </row>
    <row r="290" spans="1:5" s="6" customFormat="1" ht="14.25" customHeight="1">
      <c r="A290" s="133" t="s">
        <v>155</v>
      </c>
      <c r="B290" s="134"/>
      <c r="C290" s="42">
        <v>2</v>
      </c>
      <c r="D290" s="115"/>
      <c r="E290" s="106"/>
    </row>
    <row r="291" spans="1:5" s="7" customFormat="1" ht="13.5" customHeight="1">
      <c r="A291" s="137" t="s">
        <v>137</v>
      </c>
      <c r="B291" s="138"/>
      <c r="C291" s="42">
        <v>2</v>
      </c>
      <c r="D291" s="115"/>
      <c r="E291" s="43"/>
    </row>
    <row r="292" spans="1:5" s="7" customFormat="1" ht="13.5" customHeight="1">
      <c r="A292" s="137" t="s">
        <v>326</v>
      </c>
      <c r="B292" s="138"/>
      <c r="C292" s="42">
        <v>1</v>
      </c>
      <c r="D292" s="115"/>
      <c r="E292" s="43"/>
    </row>
    <row r="293" spans="1:5" s="7" customFormat="1" ht="13.5" customHeight="1">
      <c r="A293" s="137" t="s">
        <v>10</v>
      </c>
      <c r="B293" s="138"/>
      <c r="C293" s="42">
        <v>2</v>
      </c>
      <c r="D293" s="115"/>
      <c r="E293" s="43"/>
    </row>
    <row r="294" spans="1:5" s="7" customFormat="1" ht="13.5" customHeight="1">
      <c r="A294" s="137" t="s">
        <v>170</v>
      </c>
      <c r="B294" s="138"/>
      <c r="C294" s="42">
        <v>2</v>
      </c>
      <c r="D294" s="115"/>
      <c r="E294" s="43"/>
    </row>
    <row r="295" spans="1:5" s="39" customFormat="1" ht="13.5" customHeight="1">
      <c r="A295" s="133" t="s">
        <v>291</v>
      </c>
      <c r="B295" s="134"/>
      <c r="C295" s="42">
        <v>2</v>
      </c>
      <c r="D295" s="115"/>
      <c r="E295" s="43" t="s">
        <v>45</v>
      </c>
    </row>
    <row r="296" spans="1:5" s="5" customFormat="1" ht="16.5" customHeight="1">
      <c r="A296" s="149" t="s">
        <v>290</v>
      </c>
      <c r="B296" s="150"/>
      <c r="C296" s="10"/>
      <c r="D296" s="38">
        <f>SUM(D289:D295)</f>
        <v>0</v>
      </c>
      <c r="E296" s="37"/>
    </row>
    <row r="297" spans="1:5" s="1" customFormat="1" ht="12.75">
      <c r="A297" s="84"/>
      <c r="B297" s="11"/>
      <c r="C297" s="45"/>
      <c r="D297" s="85"/>
      <c r="E297" s="46"/>
    </row>
    <row r="298" spans="1:5" s="4" customFormat="1" ht="19.5" customHeight="1">
      <c r="A298" s="167" t="s">
        <v>23</v>
      </c>
      <c r="B298" s="168"/>
      <c r="C298" s="13"/>
      <c r="D298" s="13"/>
      <c r="E298" s="33"/>
    </row>
    <row r="299" spans="1:5" s="5" customFormat="1" ht="16.5" customHeight="1">
      <c r="A299" s="183" t="s">
        <v>251</v>
      </c>
      <c r="B299" s="184"/>
      <c r="C299" s="47"/>
      <c r="D299" s="117">
        <f>D197</f>
        <v>0</v>
      </c>
      <c r="E299" s="48"/>
    </row>
    <row r="300" spans="1:5" s="5" customFormat="1" ht="16.5" customHeight="1">
      <c r="A300" s="149" t="s">
        <v>8</v>
      </c>
      <c r="B300" s="150"/>
      <c r="C300" s="10"/>
      <c r="D300" s="116">
        <f>D221</f>
        <v>0</v>
      </c>
      <c r="E300" s="37"/>
    </row>
    <row r="301" spans="1:5" s="5" customFormat="1" ht="16.5" customHeight="1">
      <c r="A301" s="183" t="s">
        <v>252</v>
      </c>
      <c r="B301" s="184"/>
      <c r="C301" s="47"/>
      <c r="D301" s="117">
        <f>D237</f>
        <v>0</v>
      </c>
      <c r="E301" s="48"/>
    </row>
    <row r="302" spans="1:5" s="5" customFormat="1" ht="16.5" customHeight="1">
      <c r="A302" s="149" t="s">
        <v>236</v>
      </c>
      <c r="B302" s="150"/>
      <c r="C302" s="10"/>
      <c r="D302" s="116">
        <f>D256</f>
        <v>0</v>
      </c>
      <c r="E302" s="37"/>
    </row>
    <row r="303" spans="1:5" s="5" customFormat="1" ht="16.5" customHeight="1">
      <c r="A303" s="183" t="s">
        <v>11</v>
      </c>
      <c r="B303" s="184"/>
      <c r="C303" s="47"/>
      <c r="D303" s="117">
        <f>D274</f>
        <v>0</v>
      </c>
      <c r="E303" s="48"/>
    </row>
    <row r="304" spans="1:5" s="5" customFormat="1" ht="16.5" customHeight="1">
      <c r="A304" s="149" t="s">
        <v>249</v>
      </c>
      <c r="B304" s="150"/>
      <c r="C304" s="10"/>
      <c r="D304" s="116">
        <f>D287</f>
        <v>0</v>
      </c>
      <c r="E304" s="37"/>
    </row>
    <row r="305" spans="1:5" s="5" customFormat="1" ht="16.5" customHeight="1" thickBot="1">
      <c r="A305" s="183" t="s">
        <v>289</v>
      </c>
      <c r="B305" s="184"/>
      <c r="C305" s="118"/>
      <c r="D305" s="119">
        <f>D296</f>
        <v>0</v>
      </c>
      <c r="E305" s="120"/>
    </row>
    <row r="306" spans="1:5" s="5" customFormat="1" ht="19.5" customHeight="1" thickTop="1">
      <c r="A306" s="182" t="s">
        <v>12</v>
      </c>
      <c r="B306" s="182"/>
      <c r="C306" s="121"/>
      <c r="D306" s="122">
        <f>SUM(D299:D305)</f>
        <v>0</v>
      </c>
      <c r="E306" s="123"/>
    </row>
    <row r="307" ht="12.75">
      <c r="D307" s="79"/>
    </row>
    <row r="308" spans="1:4" ht="12.75">
      <c r="A308" s="98" t="s">
        <v>173</v>
      </c>
      <c r="B308" s="100"/>
      <c r="C308" s="101"/>
      <c r="D308" s="102"/>
    </row>
    <row r="309" spans="1:4" ht="12.75">
      <c r="A309" s="8">
        <v>100</v>
      </c>
      <c r="B309" s="2" t="s">
        <v>174</v>
      </c>
      <c r="D309" s="79"/>
    </row>
    <row r="310" spans="1:4" ht="12.75">
      <c r="A310" s="8">
        <v>120</v>
      </c>
      <c r="B310" s="2" t="s">
        <v>175</v>
      </c>
      <c r="D310" s="79"/>
    </row>
    <row r="311" spans="1:4" ht="12.75">
      <c r="A311" s="8">
        <v>140</v>
      </c>
      <c r="B311" s="2" t="s">
        <v>176</v>
      </c>
      <c r="D311" s="79"/>
    </row>
    <row r="312" spans="1:4" ht="12.75">
      <c r="A312" s="8">
        <v>160</v>
      </c>
      <c r="B312" s="2" t="s">
        <v>177</v>
      </c>
      <c r="D312" s="79"/>
    </row>
    <row r="313" ht="12.75">
      <c r="D313" s="79"/>
    </row>
    <row r="314" ht="12.75">
      <c r="D314" s="79"/>
    </row>
    <row r="315" ht="12.75">
      <c r="D315" s="79"/>
    </row>
    <row r="316" ht="12.75">
      <c r="D316" s="79"/>
    </row>
    <row r="317" ht="12.75">
      <c r="D317" s="79"/>
    </row>
    <row r="318" ht="12.75">
      <c r="D318" s="79"/>
    </row>
    <row r="319" ht="12.75">
      <c r="D319" s="79"/>
    </row>
    <row r="320" ht="12.75">
      <c r="D320" s="79"/>
    </row>
    <row r="321" ht="12.75">
      <c r="D321" s="79"/>
    </row>
    <row r="322" ht="12.75">
      <c r="D322" s="79"/>
    </row>
    <row r="323" ht="12.75">
      <c r="D323" s="79"/>
    </row>
    <row r="324" ht="12.75">
      <c r="D324" s="79"/>
    </row>
    <row r="325" ht="12.75">
      <c r="D325" s="79"/>
    </row>
    <row r="326" ht="12.75">
      <c r="D326" s="79"/>
    </row>
    <row r="327" ht="12.75">
      <c r="D327" s="79"/>
    </row>
    <row r="328" ht="12.75">
      <c r="D328" s="79"/>
    </row>
    <row r="329" ht="12.75">
      <c r="D329" s="79"/>
    </row>
    <row r="330" ht="12.75">
      <c r="D330" s="79"/>
    </row>
    <row r="331" ht="12.75">
      <c r="D331" s="79"/>
    </row>
    <row r="332" ht="12.75">
      <c r="D332" s="79"/>
    </row>
    <row r="333" ht="12.75">
      <c r="D333" s="79"/>
    </row>
    <row r="334" ht="12.75">
      <c r="D334" s="79"/>
    </row>
    <row r="335" ht="12.75">
      <c r="D335" s="79"/>
    </row>
    <row r="336" ht="12.75">
      <c r="D336" s="79"/>
    </row>
    <row r="337" ht="12.75">
      <c r="D337" s="79"/>
    </row>
    <row r="338" ht="12.75">
      <c r="D338" s="79"/>
    </row>
    <row r="339" ht="12.75">
      <c r="D339" s="79"/>
    </row>
    <row r="340" ht="12.75">
      <c r="D340" s="79"/>
    </row>
    <row r="341" ht="12.75">
      <c r="D341" s="79"/>
    </row>
    <row r="342" ht="12.75">
      <c r="D342" s="79"/>
    </row>
    <row r="343" ht="12.75">
      <c r="D343" s="79"/>
    </row>
    <row r="344" ht="12.75">
      <c r="D344" s="79"/>
    </row>
    <row r="345" ht="12.75">
      <c r="D345" s="79"/>
    </row>
    <row r="346" ht="12.75">
      <c r="D346" s="79"/>
    </row>
    <row r="347" ht="12.75">
      <c r="D347" s="79"/>
    </row>
    <row r="348" ht="12.75">
      <c r="D348" s="79"/>
    </row>
    <row r="349" ht="12.75">
      <c r="D349" s="79"/>
    </row>
    <row r="350" ht="12.75">
      <c r="D350" s="79"/>
    </row>
    <row r="351" ht="12.75">
      <c r="D351" s="79"/>
    </row>
    <row r="352" ht="12.75">
      <c r="D352" s="79"/>
    </row>
    <row r="353" ht="12.75">
      <c r="D353" s="79"/>
    </row>
    <row r="354" ht="12.75">
      <c r="D354" s="79"/>
    </row>
    <row r="355" ht="12.75">
      <c r="D355" s="79"/>
    </row>
    <row r="356" ht="12.75">
      <c r="D356" s="79"/>
    </row>
    <row r="357" ht="12.75">
      <c r="D357" s="79"/>
    </row>
    <row r="358" ht="12.75">
      <c r="D358" s="79"/>
    </row>
    <row r="359" ht="12.75">
      <c r="D359" s="79"/>
    </row>
    <row r="360" ht="12.75">
      <c r="D360" s="79"/>
    </row>
    <row r="361" ht="12.75">
      <c r="D361" s="79"/>
    </row>
    <row r="362" ht="12.75">
      <c r="D362" s="79"/>
    </row>
    <row r="363" ht="12.75">
      <c r="D363" s="79"/>
    </row>
    <row r="364" ht="12.75">
      <c r="D364" s="79"/>
    </row>
    <row r="365" ht="12.75">
      <c r="D365" s="79"/>
    </row>
    <row r="366" ht="12.75">
      <c r="D366" s="79"/>
    </row>
    <row r="367" ht="12.75">
      <c r="D367" s="79"/>
    </row>
    <row r="368" ht="12.75">
      <c r="D368" s="79"/>
    </row>
    <row r="369" ht="12.75">
      <c r="D369" s="79"/>
    </row>
    <row r="370" ht="12.75">
      <c r="D370" s="79"/>
    </row>
    <row r="371" ht="12.75">
      <c r="D371" s="79"/>
    </row>
    <row r="372" ht="12.75">
      <c r="D372" s="79"/>
    </row>
    <row r="373" ht="12.75">
      <c r="D373" s="79"/>
    </row>
    <row r="374" ht="12.75">
      <c r="D374" s="79"/>
    </row>
    <row r="375" ht="12.75">
      <c r="D375" s="79"/>
    </row>
    <row r="376" ht="12.75">
      <c r="D376" s="79"/>
    </row>
    <row r="377" ht="12.75">
      <c r="D377" s="79"/>
    </row>
    <row r="378" ht="12.75">
      <c r="D378" s="79"/>
    </row>
    <row r="379" ht="12.75">
      <c r="D379" s="79"/>
    </row>
    <row r="380" ht="12.75">
      <c r="D380" s="79"/>
    </row>
    <row r="381" ht="12.75">
      <c r="D381" s="79"/>
    </row>
    <row r="382" ht="12.75">
      <c r="D382" s="79"/>
    </row>
    <row r="383" ht="12.75">
      <c r="D383" s="79"/>
    </row>
    <row r="384" ht="12.75">
      <c r="D384" s="79"/>
    </row>
    <row r="385" ht="12.75">
      <c r="D385" s="79"/>
    </row>
    <row r="386" ht="12.75">
      <c r="D386" s="79"/>
    </row>
    <row r="387" ht="12.75">
      <c r="D387" s="79"/>
    </row>
    <row r="388" ht="12.75">
      <c r="D388" s="79"/>
    </row>
    <row r="389" ht="12.75">
      <c r="D389" s="79"/>
    </row>
    <row r="390" ht="12.75">
      <c r="D390" s="79"/>
    </row>
    <row r="391" ht="12.75">
      <c r="D391" s="79"/>
    </row>
    <row r="392" ht="12.75">
      <c r="D392" s="79"/>
    </row>
    <row r="393" ht="12.75">
      <c r="D393" s="79"/>
    </row>
    <row r="394" ht="12.75">
      <c r="D394" s="79"/>
    </row>
    <row r="395" ht="12.75">
      <c r="D395" s="79"/>
    </row>
    <row r="396" ht="12.75">
      <c r="D396" s="79"/>
    </row>
    <row r="397" ht="12.75">
      <c r="D397" s="79"/>
    </row>
    <row r="398" ht="12.75">
      <c r="D398" s="79"/>
    </row>
    <row r="399" ht="12.75">
      <c r="D399" s="79"/>
    </row>
    <row r="400" ht="12.75">
      <c r="D400" s="79"/>
    </row>
    <row r="401" ht="12.75">
      <c r="D401" s="79"/>
    </row>
    <row r="402" ht="12.75">
      <c r="D402" s="79"/>
    </row>
    <row r="403" ht="12.75">
      <c r="D403" s="79"/>
    </row>
    <row r="404" ht="12.75">
      <c r="D404" s="79"/>
    </row>
    <row r="405" ht="12.75">
      <c r="D405" s="79"/>
    </row>
    <row r="406" ht="12.75">
      <c r="D406" s="79"/>
    </row>
    <row r="407" ht="12.75">
      <c r="D407" s="79"/>
    </row>
    <row r="408" ht="12.75">
      <c r="D408" s="79"/>
    </row>
    <row r="409" ht="12.75">
      <c r="D409" s="79"/>
    </row>
    <row r="410" ht="12.75">
      <c r="D410" s="79"/>
    </row>
    <row r="411" ht="12.75">
      <c r="D411" s="79"/>
    </row>
    <row r="412" ht="12.75">
      <c r="D412" s="79"/>
    </row>
    <row r="413" ht="12.75">
      <c r="D413" s="79"/>
    </row>
    <row r="414" ht="12.75">
      <c r="D414" s="79"/>
    </row>
    <row r="415" ht="12.75">
      <c r="D415" s="79"/>
    </row>
    <row r="416" ht="12.75">
      <c r="D416" s="79"/>
    </row>
    <row r="417" ht="12.75">
      <c r="D417" s="79"/>
    </row>
    <row r="418" ht="12.75">
      <c r="D418" s="79"/>
    </row>
    <row r="419" ht="12.75">
      <c r="D419" s="79"/>
    </row>
    <row r="420" ht="12.75">
      <c r="D420" s="79"/>
    </row>
    <row r="421" ht="12.75">
      <c r="D421" s="79"/>
    </row>
    <row r="422" ht="12.75">
      <c r="D422" s="79"/>
    </row>
    <row r="423" ht="12.75">
      <c r="D423" s="79"/>
    </row>
    <row r="424" ht="12.75">
      <c r="D424" s="79"/>
    </row>
    <row r="425" ht="12.75">
      <c r="D425" s="79"/>
    </row>
    <row r="426" ht="12.75">
      <c r="D426" s="79"/>
    </row>
    <row r="427" ht="12.75">
      <c r="D427" s="79"/>
    </row>
    <row r="428" ht="12.75">
      <c r="D428" s="79"/>
    </row>
    <row r="429" ht="12.75">
      <c r="D429" s="79"/>
    </row>
    <row r="430" ht="12.75">
      <c r="D430" s="79"/>
    </row>
    <row r="431" ht="12.75">
      <c r="D431" s="79"/>
    </row>
    <row r="432" ht="12.75">
      <c r="D432" s="79"/>
    </row>
    <row r="433" ht="12.75">
      <c r="D433" s="79"/>
    </row>
    <row r="434" ht="12.75">
      <c r="D434" s="79"/>
    </row>
    <row r="435" ht="12.75">
      <c r="D435" s="79"/>
    </row>
    <row r="436" ht="12.75">
      <c r="D436" s="79"/>
    </row>
    <row r="437" ht="12.75">
      <c r="D437" s="79"/>
    </row>
    <row r="438" ht="12.75">
      <c r="D438" s="79"/>
    </row>
    <row r="439" ht="12.75">
      <c r="D439" s="79"/>
    </row>
    <row r="440" ht="12.75">
      <c r="D440" s="79"/>
    </row>
    <row r="441" ht="12.75">
      <c r="D441" s="79"/>
    </row>
    <row r="442" ht="12.75">
      <c r="D442" s="79"/>
    </row>
    <row r="443" ht="12.75">
      <c r="D443" s="79"/>
    </row>
    <row r="444" ht="12.75">
      <c r="D444" s="79"/>
    </row>
    <row r="445" ht="12.75">
      <c r="D445" s="79"/>
    </row>
    <row r="446" ht="12.75">
      <c r="D446" s="79"/>
    </row>
    <row r="447" ht="12.75">
      <c r="D447" s="79"/>
    </row>
    <row r="448" ht="12.75">
      <c r="D448" s="79"/>
    </row>
    <row r="449" ht="12.75">
      <c r="D449" s="79"/>
    </row>
    <row r="450" ht="12.75">
      <c r="D450" s="79"/>
    </row>
    <row r="451" ht="12.75">
      <c r="D451" s="79"/>
    </row>
    <row r="452" ht="12.75">
      <c r="D452" s="79"/>
    </row>
    <row r="453" ht="12.75">
      <c r="D453" s="79"/>
    </row>
    <row r="454" ht="12.75">
      <c r="D454" s="79"/>
    </row>
    <row r="455" ht="12.75">
      <c r="D455" s="79"/>
    </row>
    <row r="456" ht="12.75">
      <c r="D456" s="79"/>
    </row>
    <row r="457" ht="12.75">
      <c r="D457" s="79"/>
    </row>
    <row r="458" ht="12.75">
      <c r="D458" s="79"/>
    </row>
    <row r="459" ht="12.75">
      <c r="D459" s="79"/>
    </row>
    <row r="460" ht="12.75">
      <c r="D460" s="79"/>
    </row>
    <row r="461" ht="12.75">
      <c r="D461" s="79"/>
    </row>
    <row r="462" ht="12.75">
      <c r="D462" s="79"/>
    </row>
    <row r="463" ht="12.75">
      <c r="D463" s="79"/>
    </row>
    <row r="464" ht="12.75">
      <c r="D464" s="79"/>
    </row>
    <row r="465" ht="12.75">
      <c r="D465" s="79"/>
    </row>
    <row r="466" ht="12.75">
      <c r="D466" s="79"/>
    </row>
    <row r="467" ht="12.75">
      <c r="D467" s="79"/>
    </row>
    <row r="468" ht="12.75">
      <c r="D468" s="79"/>
    </row>
    <row r="469" ht="12.75">
      <c r="D469" s="79"/>
    </row>
    <row r="470" ht="12.75">
      <c r="D470" s="79"/>
    </row>
    <row r="471" ht="12.75">
      <c r="D471" s="79"/>
    </row>
    <row r="472" ht="12.75">
      <c r="D472" s="79"/>
    </row>
    <row r="473" ht="12.75">
      <c r="D473" s="79"/>
    </row>
    <row r="474" ht="12.75">
      <c r="D474" s="79"/>
    </row>
    <row r="475" ht="12.75">
      <c r="D475" s="79"/>
    </row>
    <row r="476" ht="12.75">
      <c r="D476" s="79"/>
    </row>
    <row r="477" ht="12.75">
      <c r="D477" s="79"/>
    </row>
    <row r="478" ht="12.75">
      <c r="D478" s="79"/>
    </row>
    <row r="479" ht="12.75">
      <c r="D479" s="79"/>
    </row>
    <row r="480" ht="12.75">
      <c r="D480" s="79"/>
    </row>
    <row r="481" ht="12.75">
      <c r="D481" s="79"/>
    </row>
    <row r="482" ht="12.75">
      <c r="D482" s="79"/>
    </row>
    <row r="483" ht="12.75">
      <c r="D483" s="79"/>
    </row>
    <row r="484" ht="12.75">
      <c r="D484" s="79"/>
    </row>
    <row r="485" ht="12.75">
      <c r="D485" s="79"/>
    </row>
    <row r="486" ht="12.75">
      <c r="D486" s="79"/>
    </row>
    <row r="487" ht="12.75">
      <c r="D487" s="79"/>
    </row>
    <row r="488" ht="12.75">
      <c r="D488" s="79"/>
    </row>
    <row r="489" ht="12.75">
      <c r="D489" s="79"/>
    </row>
    <row r="490" ht="12.75">
      <c r="D490" s="79"/>
    </row>
    <row r="491" ht="12.75">
      <c r="D491" s="79"/>
    </row>
    <row r="492" ht="12.75">
      <c r="D492" s="79"/>
    </row>
    <row r="493" ht="12.75">
      <c r="D493" s="79"/>
    </row>
    <row r="494" ht="12.75">
      <c r="D494" s="79"/>
    </row>
    <row r="495" ht="12.75">
      <c r="D495" s="79"/>
    </row>
    <row r="496" ht="12.75">
      <c r="D496" s="79"/>
    </row>
    <row r="497" ht="12.75">
      <c r="D497" s="79"/>
    </row>
    <row r="498" ht="12.75">
      <c r="D498" s="79"/>
    </row>
    <row r="499" ht="12.75">
      <c r="D499" s="79"/>
    </row>
    <row r="500" ht="12.75">
      <c r="D500" s="79"/>
    </row>
    <row r="501" ht="12.75">
      <c r="D501" s="79"/>
    </row>
    <row r="502" ht="12.75">
      <c r="D502" s="79"/>
    </row>
    <row r="503" ht="12.75">
      <c r="D503" s="79"/>
    </row>
    <row r="504" ht="12.75">
      <c r="D504" s="79"/>
    </row>
    <row r="505" ht="12.75">
      <c r="D505" s="79"/>
    </row>
    <row r="506" ht="12.75">
      <c r="D506" s="79"/>
    </row>
    <row r="507" ht="12.75">
      <c r="D507" s="79"/>
    </row>
    <row r="508" ht="12.75">
      <c r="D508" s="79"/>
    </row>
    <row r="509" ht="12.75">
      <c r="D509" s="79"/>
    </row>
    <row r="510" ht="12.75">
      <c r="D510" s="79"/>
    </row>
    <row r="511" ht="12.75">
      <c r="D511" s="79"/>
    </row>
    <row r="512" ht="12.75">
      <c r="D512" s="79"/>
    </row>
    <row r="513" ht="12.75">
      <c r="D513" s="79"/>
    </row>
    <row r="514" ht="12.75">
      <c r="D514" s="79"/>
    </row>
    <row r="515" ht="12.75">
      <c r="D515" s="79"/>
    </row>
    <row r="516" ht="12.75">
      <c r="D516" s="79"/>
    </row>
    <row r="517" ht="12.75">
      <c r="D517" s="79"/>
    </row>
    <row r="518" ht="12.75">
      <c r="D518" s="79"/>
    </row>
    <row r="519" ht="12.75">
      <c r="D519" s="79"/>
    </row>
    <row r="520" ht="12.75">
      <c r="D520" s="79"/>
    </row>
    <row r="521" ht="12.75">
      <c r="D521" s="79"/>
    </row>
    <row r="522" ht="12.75">
      <c r="D522" s="79"/>
    </row>
    <row r="523" ht="12.75">
      <c r="D523" s="79"/>
    </row>
    <row r="524" ht="12.75">
      <c r="D524" s="79"/>
    </row>
    <row r="525" ht="12.75">
      <c r="D525" s="79"/>
    </row>
    <row r="526" ht="12.75">
      <c r="D526" s="79"/>
    </row>
    <row r="527" ht="12.75">
      <c r="D527" s="79"/>
    </row>
    <row r="528" ht="12.75">
      <c r="D528" s="79"/>
    </row>
    <row r="529" ht="12.75">
      <c r="D529" s="79"/>
    </row>
    <row r="530" ht="12.75">
      <c r="D530" s="79"/>
    </row>
    <row r="531" ht="12.75">
      <c r="D531" s="79"/>
    </row>
    <row r="532" ht="12.75">
      <c r="D532" s="79"/>
    </row>
    <row r="533" ht="12.75">
      <c r="D533" s="79"/>
    </row>
    <row r="534" ht="12.75">
      <c r="D534" s="79"/>
    </row>
    <row r="535" ht="12.75">
      <c r="D535" s="79"/>
    </row>
    <row r="536" ht="12.75">
      <c r="D536" s="79"/>
    </row>
    <row r="537" ht="12.75">
      <c r="D537" s="79"/>
    </row>
    <row r="538" ht="12.75">
      <c r="D538" s="79"/>
    </row>
    <row r="539" ht="12.75">
      <c r="D539" s="79"/>
    </row>
    <row r="540" ht="12.75">
      <c r="D540" s="79"/>
    </row>
    <row r="541" ht="12.75">
      <c r="D541" s="79"/>
    </row>
    <row r="542" ht="12.75">
      <c r="D542" s="79"/>
    </row>
    <row r="543" ht="12.75">
      <c r="D543" s="79"/>
    </row>
    <row r="544" ht="12.75">
      <c r="D544" s="79"/>
    </row>
    <row r="545" ht="12.75">
      <c r="D545" s="79"/>
    </row>
    <row r="546" ht="12.75">
      <c r="D546" s="79"/>
    </row>
    <row r="547" ht="12.75">
      <c r="D547" s="79"/>
    </row>
    <row r="548" ht="12.75">
      <c r="D548" s="79"/>
    </row>
    <row r="549" ht="12.75">
      <c r="D549" s="79"/>
    </row>
    <row r="550" ht="12.75">
      <c r="D550" s="79"/>
    </row>
    <row r="551" ht="12.75">
      <c r="D551" s="79"/>
    </row>
    <row r="552" ht="12.75">
      <c r="D552" s="79"/>
    </row>
    <row r="553" ht="12.75">
      <c r="D553" s="79"/>
    </row>
    <row r="554" ht="12.75">
      <c r="D554" s="79"/>
    </row>
    <row r="555" ht="12.75">
      <c r="D555" s="79"/>
    </row>
    <row r="556" ht="12.75">
      <c r="D556" s="79"/>
    </row>
    <row r="557" ht="12.75">
      <c r="D557" s="79"/>
    </row>
    <row r="558" ht="12.75">
      <c r="D558" s="79"/>
    </row>
    <row r="559" ht="12.75">
      <c r="D559" s="79"/>
    </row>
    <row r="560" ht="12.75">
      <c r="D560" s="79"/>
    </row>
    <row r="561" ht="12.75">
      <c r="D561" s="79"/>
    </row>
    <row r="562" ht="12.75">
      <c r="D562" s="79"/>
    </row>
    <row r="563" ht="12.75">
      <c r="D563" s="79"/>
    </row>
    <row r="564" ht="12.75">
      <c r="D564" s="79"/>
    </row>
    <row r="565" ht="12.75">
      <c r="D565" s="79"/>
    </row>
    <row r="566" ht="12.75">
      <c r="D566" s="79"/>
    </row>
    <row r="567" ht="12.75">
      <c r="D567" s="79"/>
    </row>
    <row r="568" ht="12.75">
      <c r="D568" s="79"/>
    </row>
    <row r="569" ht="12.75">
      <c r="D569" s="79"/>
    </row>
    <row r="570" ht="12.75">
      <c r="D570" s="79"/>
    </row>
    <row r="571" ht="12.75">
      <c r="D571" s="79"/>
    </row>
    <row r="572" ht="12.75">
      <c r="D572" s="79"/>
    </row>
    <row r="573" ht="12.75">
      <c r="D573" s="79"/>
    </row>
    <row r="574" ht="12.75">
      <c r="D574" s="79"/>
    </row>
    <row r="575" ht="12.75">
      <c r="D575" s="79"/>
    </row>
    <row r="576" ht="12.75">
      <c r="D576" s="79"/>
    </row>
    <row r="577" ht="12.75">
      <c r="D577" s="79"/>
    </row>
    <row r="578" ht="12.75">
      <c r="D578" s="79"/>
    </row>
    <row r="579" ht="12.75">
      <c r="D579" s="79"/>
    </row>
    <row r="580" ht="12.75">
      <c r="D580" s="79"/>
    </row>
    <row r="581" ht="12.75">
      <c r="D581" s="79"/>
    </row>
    <row r="582" ht="12.75">
      <c r="D582" s="79"/>
    </row>
    <row r="583" ht="12.75">
      <c r="D583" s="79"/>
    </row>
    <row r="584" ht="12.75">
      <c r="D584" s="79"/>
    </row>
    <row r="585" ht="12.75">
      <c r="D585" s="79"/>
    </row>
    <row r="586" ht="12.75">
      <c r="D586" s="79"/>
    </row>
    <row r="587" ht="12.75">
      <c r="D587" s="79"/>
    </row>
    <row r="588" ht="12.75">
      <c r="D588" s="79"/>
    </row>
    <row r="589" ht="12.75">
      <c r="D589" s="79"/>
    </row>
    <row r="590" ht="12.75">
      <c r="D590" s="79"/>
    </row>
    <row r="591" ht="12.75">
      <c r="D591" s="79"/>
    </row>
    <row r="592" ht="12.75">
      <c r="D592" s="79"/>
    </row>
    <row r="593" ht="12.75">
      <c r="D593" s="79"/>
    </row>
    <row r="594" ht="12.75">
      <c r="D594" s="79"/>
    </row>
    <row r="595" ht="12.75">
      <c r="D595" s="79"/>
    </row>
    <row r="596" ht="12.75">
      <c r="D596" s="79"/>
    </row>
    <row r="597" ht="12.75">
      <c r="D597" s="79"/>
    </row>
    <row r="598" ht="12.75">
      <c r="D598" s="79"/>
    </row>
    <row r="599" ht="12.75">
      <c r="D599" s="79"/>
    </row>
    <row r="600" ht="12.75">
      <c r="D600" s="79"/>
    </row>
    <row r="601" ht="12.75">
      <c r="D601" s="79"/>
    </row>
    <row r="602" ht="12.75">
      <c r="D602" s="79"/>
    </row>
    <row r="603" ht="12.75">
      <c r="D603" s="79"/>
    </row>
    <row r="604" ht="12.75">
      <c r="D604" s="79"/>
    </row>
    <row r="605" ht="12.75">
      <c r="D605" s="79"/>
    </row>
    <row r="606" ht="12.75">
      <c r="D606" s="79"/>
    </row>
    <row r="607" ht="12.75">
      <c r="D607" s="79"/>
    </row>
    <row r="608" ht="12.75">
      <c r="D608" s="79"/>
    </row>
    <row r="609" ht="12.75">
      <c r="D609" s="79"/>
    </row>
    <row r="610" ht="12.75">
      <c r="D610" s="79"/>
    </row>
    <row r="611" ht="12.75">
      <c r="D611" s="79"/>
    </row>
    <row r="612" ht="12.75">
      <c r="D612" s="79"/>
    </row>
    <row r="613" ht="12.75">
      <c r="D613" s="79"/>
    </row>
    <row r="614" ht="12.75">
      <c r="D614" s="79"/>
    </row>
    <row r="615" ht="12.75">
      <c r="D615" s="79"/>
    </row>
    <row r="616" ht="12.75">
      <c r="D616" s="79"/>
    </row>
    <row r="617" ht="12.75">
      <c r="D617" s="79"/>
    </row>
    <row r="618" ht="12.75">
      <c r="D618" s="79"/>
    </row>
    <row r="619" ht="12.75">
      <c r="D619" s="79"/>
    </row>
    <row r="620" ht="12.75">
      <c r="D620" s="79"/>
    </row>
    <row r="621" ht="12.75">
      <c r="D621" s="79"/>
    </row>
    <row r="622" ht="12.75">
      <c r="D622" s="79"/>
    </row>
    <row r="623" ht="12.75">
      <c r="D623" s="79"/>
    </row>
    <row r="624" ht="12.75">
      <c r="D624" s="79"/>
    </row>
    <row r="625" ht="12.75">
      <c r="D625" s="79"/>
    </row>
    <row r="626" ht="12.75">
      <c r="D626" s="79"/>
    </row>
    <row r="627" ht="12.75">
      <c r="D627" s="79"/>
    </row>
    <row r="628" ht="12.75">
      <c r="D628" s="79"/>
    </row>
    <row r="629" ht="12.75">
      <c r="D629" s="79"/>
    </row>
    <row r="630" ht="12.75">
      <c r="D630" s="79"/>
    </row>
    <row r="631" ht="12.75">
      <c r="D631" s="79"/>
    </row>
    <row r="632" ht="12.75">
      <c r="D632" s="79"/>
    </row>
    <row r="633" ht="12.75">
      <c r="D633" s="79"/>
    </row>
    <row r="634" ht="12.75">
      <c r="D634" s="79"/>
    </row>
    <row r="635" ht="12.75">
      <c r="D635" s="79"/>
    </row>
    <row r="636" ht="12.75">
      <c r="D636" s="79"/>
    </row>
    <row r="637" ht="12.75">
      <c r="D637" s="79"/>
    </row>
    <row r="638" ht="12.75">
      <c r="D638" s="79"/>
    </row>
    <row r="639" ht="12.75">
      <c r="D639" s="79"/>
    </row>
    <row r="640" ht="12.75">
      <c r="D640" s="79"/>
    </row>
    <row r="641" ht="12.75">
      <c r="D641" s="79"/>
    </row>
    <row r="642" ht="12.75">
      <c r="D642" s="79"/>
    </row>
    <row r="643" ht="12.75">
      <c r="D643" s="79"/>
    </row>
    <row r="644" ht="12.75">
      <c r="D644" s="79"/>
    </row>
    <row r="645" ht="12.75">
      <c r="D645" s="79"/>
    </row>
    <row r="646" ht="12.75">
      <c r="D646" s="79"/>
    </row>
    <row r="647" ht="12.75">
      <c r="D647" s="79"/>
    </row>
    <row r="648" ht="12.75">
      <c r="D648" s="79"/>
    </row>
    <row r="649" ht="12.75">
      <c r="D649" s="79"/>
    </row>
    <row r="650" ht="12.75">
      <c r="D650" s="79"/>
    </row>
    <row r="651" ht="12.75">
      <c r="D651" s="79"/>
    </row>
    <row r="652" ht="12.75">
      <c r="D652" s="79"/>
    </row>
    <row r="653" ht="12.75">
      <c r="D653" s="79"/>
    </row>
    <row r="654" ht="12.75">
      <c r="D654" s="79"/>
    </row>
    <row r="655" ht="12.75">
      <c r="D655" s="79"/>
    </row>
    <row r="656" ht="12.75">
      <c r="D656" s="79"/>
    </row>
    <row r="657" ht="12.75">
      <c r="D657" s="79"/>
    </row>
    <row r="658" ht="12.75">
      <c r="D658" s="79"/>
    </row>
    <row r="659" ht="12.75">
      <c r="D659" s="79"/>
    </row>
    <row r="660" ht="12.75">
      <c r="D660" s="79"/>
    </row>
    <row r="661" ht="12.75">
      <c r="D661" s="79"/>
    </row>
    <row r="662" ht="12.75">
      <c r="D662" s="79"/>
    </row>
    <row r="663" ht="12.75">
      <c r="D663" s="79"/>
    </row>
    <row r="664" ht="12.75">
      <c r="D664" s="79"/>
    </row>
    <row r="665" ht="12.75">
      <c r="D665" s="79"/>
    </row>
    <row r="666" ht="12.75">
      <c r="D666" s="79"/>
    </row>
    <row r="667" ht="12.75">
      <c r="D667" s="79"/>
    </row>
    <row r="668" ht="12.75">
      <c r="D668" s="79"/>
    </row>
    <row r="669" ht="12.75">
      <c r="D669" s="79"/>
    </row>
    <row r="670" ht="12.75">
      <c r="D670" s="79"/>
    </row>
    <row r="671" ht="12.75">
      <c r="D671" s="79"/>
    </row>
    <row r="672" ht="12.75">
      <c r="D672" s="79"/>
    </row>
    <row r="673" ht="12.75">
      <c r="D673" s="79"/>
    </row>
    <row r="674" ht="12.75">
      <c r="D674" s="79"/>
    </row>
    <row r="675" ht="12.75">
      <c r="D675" s="79"/>
    </row>
    <row r="676" ht="12.75">
      <c r="D676" s="79"/>
    </row>
    <row r="677" ht="12.75">
      <c r="D677" s="79"/>
    </row>
    <row r="678" ht="12.75">
      <c r="D678" s="79"/>
    </row>
    <row r="679" ht="12.75">
      <c r="D679" s="79"/>
    </row>
    <row r="680" ht="12.75">
      <c r="D680" s="79"/>
    </row>
    <row r="681" ht="12.75">
      <c r="D681" s="79"/>
    </row>
    <row r="682" ht="12.75">
      <c r="D682" s="79"/>
    </row>
    <row r="683" ht="12.75">
      <c r="D683" s="79"/>
    </row>
    <row r="684" ht="12.75">
      <c r="D684" s="79"/>
    </row>
    <row r="685" ht="12.75">
      <c r="D685" s="79"/>
    </row>
    <row r="686" ht="12.75">
      <c r="D686" s="79"/>
    </row>
    <row r="687" ht="12.75">
      <c r="D687" s="79"/>
    </row>
    <row r="688" ht="12.75">
      <c r="D688" s="79"/>
    </row>
    <row r="689" ht="12.75">
      <c r="D689" s="79"/>
    </row>
    <row r="690" ht="12.75">
      <c r="D690" s="79"/>
    </row>
    <row r="691" ht="12.75">
      <c r="D691" s="79"/>
    </row>
    <row r="692" ht="12.75">
      <c r="D692" s="79"/>
    </row>
    <row r="693" ht="12.75">
      <c r="D693" s="79"/>
    </row>
    <row r="694" ht="12.75">
      <c r="D694" s="79"/>
    </row>
    <row r="695" ht="12.75">
      <c r="D695" s="79"/>
    </row>
    <row r="696" ht="12.75">
      <c r="D696" s="79"/>
    </row>
    <row r="697" ht="12.75">
      <c r="D697" s="79"/>
    </row>
    <row r="698" ht="12.75">
      <c r="D698" s="79"/>
    </row>
    <row r="699" ht="12.75">
      <c r="D699" s="79"/>
    </row>
    <row r="700" ht="12.75">
      <c r="D700" s="79"/>
    </row>
    <row r="701" ht="12.75">
      <c r="D701" s="79"/>
    </row>
    <row r="702" ht="12.75">
      <c r="D702" s="79"/>
    </row>
    <row r="703" ht="12.75">
      <c r="D703" s="79"/>
    </row>
    <row r="704" ht="12.75">
      <c r="D704" s="79"/>
    </row>
    <row r="705" ht="12.75">
      <c r="D705" s="79"/>
    </row>
    <row r="706" ht="12.75">
      <c r="D706" s="79"/>
    </row>
    <row r="707" ht="12.75">
      <c r="D707" s="79"/>
    </row>
    <row r="708" ht="12.75">
      <c r="D708" s="79"/>
    </row>
    <row r="709" ht="12.75">
      <c r="D709" s="79"/>
    </row>
    <row r="710" ht="12.75">
      <c r="D710" s="79"/>
    </row>
    <row r="711" ht="12.75">
      <c r="D711" s="79"/>
    </row>
    <row r="712" ht="12.75">
      <c r="D712" s="79"/>
    </row>
    <row r="713" ht="12.75">
      <c r="D713" s="79"/>
    </row>
  </sheetData>
  <sheetProtection/>
  <mergeCells count="271">
    <mergeCell ref="A116:B116"/>
    <mergeCell ref="A130:B130"/>
    <mergeCell ref="A179:B179"/>
    <mergeCell ref="A180:B180"/>
    <mergeCell ref="A90:B90"/>
    <mergeCell ref="A91:B91"/>
    <mergeCell ref="A134:B134"/>
    <mergeCell ref="A188:B188"/>
    <mergeCell ref="A135:B135"/>
    <mergeCell ref="A137:B137"/>
    <mergeCell ref="A114:B114"/>
    <mergeCell ref="A115:B115"/>
    <mergeCell ref="A177:B177"/>
    <mergeCell ref="A173:B173"/>
    <mergeCell ref="A189:B189"/>
    <mergeCell ref="A190:B190"/>
    <mergeCell ref="A192:B192"/>
    <mergeCell ref="A138:B138"/>
    <mergeCell ref="A191:B191"/>
    <mergeCell ref="A185:B185"/>
    <mergeCell ref="A186:B186"/>
    <mergeCell ref="A187:B187"/>
    <mergeCell ref="A157:B157"/>
    <mergeCell ref="A176:B176"/>
    <mergeCell ref="A165:B165"/>
    <mergeCell ref="A182:B182"/>
    <mergeCell ref="A126:B126"/>
    <mergeCell ref="A118:B118"/>
    <mergeCell ref="A119:B119"/>
    <mergeCell ref="A120:B120"/>
    <mergeCell ref="A162:B162"/>
    <mergeCell ref="A168:B168"/>
    <mergeCell ref="A172:B172"/>
    <mergeCell ref="A163:B163"/>
    <mergeCell ref="A117:B117"/>
    <mergeCell ref="A127:B127"/>
    <mergeCell ref="A183:B183"/>
    <mergeCell ref="A184:B184"/>
    <mergeCell ref="A161:B161"/>
    <mergeCell ref="A170:B170"/>
    <mergeCell ref="A171:B171"/>
    <mergeCell ref="A175:B175"/>
    <mergeCell ref="A143:B143"/>
    <mergeCell ref="A141:B141"/>
    <mergeCell ref="A155:B155"/>
    <mergeCell ref="A169:B169"/>
    <mergeCell ref="A178:B178"/>
    <mergeCell ref="A158:B158"/>
    <mergeCell ref="A159:B159"/>
    <mergeCell ref="A160:B160"/>
    <mergeCell ref="A164:B164"/>
    <mergeCell ref="A167:B167"/>
    <mergeCell ref="A296:B296"/>
    <mergeCell ref="A288:B288"/>
    <mergeCell ref="A292:B292"/>
    <mergeCell ref="A289:B289"/>
    <mergeCell ref="A265:B265"/>
    <mergeCell ref="A139:B139"/>
    <mergeCell ref="A140:B140"/>
    <mergeCell ref="A156:B156"/>
    <mergeCell ref="A151:B151"/>
    <mergeCell ref="A152:B152"/>
    <mergeCell ref="A298:B298"/>
    <mergeCell ref="A299:B299"/>
    <mergeCell ref="A300:B300"/>
    <mergeCell ref="A294:B294"/>
    <mergeCell ref="A301:B301"/>
    <mergeCell ref="A255:B255"/>
    <mergeCell ref="A267:B267"/>
    <mergeCell ref="A260:B260"/>
    <mergeCell ref="A266:B266"/>
    <mergeCell ref="A284:B284"/>
    <mergeCell ref="A272:B272"/>
    <mergeCell ref="A275:B275"/>
    <mergeCell ref="A276:B276"/>
    <mergeCell ref="A306:B306"/>
    <mergeCell ref="A287:B287"/>
    <mergeCell ref="A302:B302"/>
    <mergeCell ref="A303:B303"/>
    <mergeCell ref="A304:B304"/>
    <mergeCell ref="A293:B293"/>
    <mergeCell ref="A305:B305"/>
    <mergeCell ref="A285:B285"/>
    <mergeCell ref="A283:B283"/>
    <mergeCell ref="A278:B278"/>
    <mergeCell ref="A279:B279"/>
    <mergeCell ref="A290:B290"/>
    <mergeCell ref="A291:B291"/>
    <mergeCell ref="A286:B286"/>
    <mergeCell ref="A282:B282"/>
    <mergeCell ref="A274:B274"/>
    <mergeCell ref="A270:B270"/>
    <mergeCell ref="A273:B273"/>
    <mergeCell ref="A268:B268"/>
    <mergeCell ref="A251:B251"/>
    <mergeCell ref="A264:B264"/>
    <mergeCell ref="A261:B261"/>
    <mergeCell ref="A263:B263"/>
    <mergeCell ref="A257:B257"/>
    <mergeCell ref="A269:B269"/>
    <mergeCell ref="A210:B210"/>
    <mergeCell ref="A211:B211"/>
    <mergeCell ref="A271:B271"/>
    <mergeCell ref="A281:B281"/>
    <mergeCell ref="A253:B253"/>
    <mergeCell ref="A277:B277"/>
    <mergeCell ref="A259:B259"/>
    <mergeCell ref="A254:B254"/>
    <mergeCell ref="A216:B216"/>
    <mergeCell ref="A222:B222"/>
    <mergeCell ref="A252:B252"/>
    <mergeCell ref="A206:B206"/>
    <mergeCell ref="A207:B207"/>
    <mergeCell ref="A209:B209"/>
    <mergeCell ref="A250:B250"/>
    <mergeCell ref="A242:B242"/>
    <mergeCell ref="A212:B212"/>
    <mergeCell ref="A245:B245"/>
    <mergeCell ref="A238:B238"/>
    <mergeCell ref="A239:B239"/>
    <mergeCell ref="A208:B208"/>
    <mergeCell ref="A201:B201"/>
    <mergeCell ref="A224:B224"/>
    <mergeCell ref="A226:B226"/>
    <mergeCell ref="A223:E223"/>
    <mergeCell ref="A203:B203"/>
    <mergeCell ref="A204:B204"/>
    <mergeCell ref="A202:B202"/>
    <mergeCell ref="A220:B220"/>
    <mergeCell ref="A205:B205"/>
    <mergeCell ref="A234:B234"/>
    <mergeCell ref="A237:B237"/>
    <mergeCell ref="A228:B228"/>
    <mergeCell ref="A225:B225"/>
    <mergeCell ref="A221:B221"/>
    <mergeCell ref="A231:B231"/>
    <mergeCell ref="A232:B232"/>
    <mergeCell ref="A233:B233"/>
    <mergeCell ref="A198:B198"/>
    <mergeCell ref="A199:E199"/>
    <mergeCell ref="A148:B148"/>
    <mergeCell ref="A193:B193"/>
    <mergeCell ref="A166:B166"/>
    <mergeCell ref="A131:B131"/>
    <mergeCell ref="A181:B181"/>
    <mergeCell ref="A194:B194"/>
    <mergeCell ref="A142:B142"/>
    <mergeCell ref="A150:B150"/>
    <mergeCell ref="A262:B262"/>
    <mergeCell ref="A256:B256"/>
    <mergeCell ref="A132:B132"/>
    <mergeCell ref="A153:B153"/>
    <mergeCell ref="A258:E258"/>
    <mergeCell ref="A96:B96"/>
    <mergeCell ref="A97:B97"/>
    <mergeCell ref="A154:B154"/>
    <mergeCell ref="A145:B145"/>
    <mergeCell ref="A144:B144"/>
    <mergeCell ref="A46:B46"/>
    <mergeCell ref="A44:D44"/>
    <mergeCell ref="A280:B280"/>
    <mergeCell ref="A247:B247"/>
    <mergeCell ref="A174:B174"/>
    <mergeCell ref="A246:B246"/>
    <mergeCell ref="A249:B249"/>
    <mergeCell ref="A248:B248"/>
    <mergeCell ref="A243:B243"/>
    <mergeCell ref="A244:B244"/>
    <mergeCell ref="A2:E2"/>
    <mergeCell ref="A4:E4"/>
    <mergeCell ref="A6:E6"/>
    <mergeCell ref="A3:E3"/>
    <mergeCell ref="A295:B295"/>
    <mergeCell ref="A30:E30"/>
    <mergeCell ref="A36:B36"/>
    <mergeCell ref="A32:B32"/>
    <mergeCell ref="A123:B123"/>
    <mergeCell ref="A45:E45"/>
    <mergeCell ref="A40:B40"/>
    <mergeCell ref="A34:E34"/>
    <mergeCell ref="A35:B35"/>
    <mergeCell ref="A31:B31"/>
    <mergeCell ref="A39:B39"/>
    <mergeCell ref="A38:B38"/>
    <mergeCell ref="A227:B227"/>
    <mergeCell ref="A146:B146"/>
    <mergeCell ref="A125:B125"/>
    <mergeCell ref="A149:B149"/>
    <mergeCell ref="A113:B113"/>
    <mergeCell ref="A128:B128"/>
    <mergeCell ref="A122:B122"/>
    <mergeCell ref="A121:B121"/>
    <mergeCell ref="A133:B133"/>
    <mergeCell ref="A200:B200"/>
    <mergeCell ref="A87:D87"/>
    <mergeCell ref="A240:B240"/>
    <mergeCell ref="A197:B197"/>
    <mergeCell ref="A196:B196"/>
    <mergeCell ref="A195:B195"/>
    <mergeCell ref="A213:B213"/>
    <mergeCell ref="A214:B214"/>
    <mergeCell ref="A215:B215"/>
    <mergeCell ref="A219:B219"/>
    <mergeCell ref="A229:B229"/>
    <mergeCell ref="A84:B84"/>
    <mergeCell ref="A78:B78"/>
    <mergeCell ref="A72:B72"/>
    <mergeCell ref="A75:B75"/>
    <mergeCell ref="A73:B73"/>
    <mergeCell ref="A74:B74"/>
    <mergeCell ref="A76:B76"/>
    <mergeCell ref="A112:B112"/>
    <mergeCell ref="A101:B101"/>
    <mergeCell ref="A102:B102"/>
    <mergeCell ref="A93:B93"/>
    <mergeCell ref="A63:B63"/>
    <mergeCell ref="A64:B64"/>
    <mergeCell ref="A69:B69"/>
    <mergeCell ref="A71:B71"/>
    <mergeCell ref="A67:B67"/>
    <mergeCell ref="A66:B66"/>
    <mergeCell ref="A47:B47"/>
    <mergeCell ref="A48:B48"/>
    <mergeCell ref="A60:B60"/>
    <mergeCell ref="A49:B49"/>
    <mergeCell ref="A51:B51"/>
    <mergeCell ref="A52:B52"/>
    <mergeCell ref="A53:B53"/>
    <mergeCell ref="A58:B58"/>
    <mergeCell ref="A59:B59"/>
    <mergeCell ref="A55:B55"/>
    <mergeCell ref="A50:B50"/>
    <mergeCell ref="A56:B56"/>
    <mergeCell ref="A57:B57"/>
    <mergeCell ref="A81:B81"/>
    <mergeCell ref="A77:B77"/>
    <mergeCell ref="A70:B70"/>
    <mergeCell ref="A65:B65"/>
    <mergeCell ref="A68:B68"/>
    <mergeCell ref="A61:B61"/>
    <mergeCell ref="A62:B62"/>
    <mergeCell ref="A54:B54"/>
    <mergeCell ref="A98:B98"/>
    <mergeCell ref="A111:B111"/>
    <mergeCell ref="A99:B99"/>
    <mergeCell ref="A108:B108"/>
    <mergeCell ref="A109:B109"/>
    <mergeCell ref="A107:B107"/>
    <mergeCell ref="A94:B94"/>
    <mergeCell ref="A95:B95"/>
    <mergeCell ref="A110:B110"/>
    <mergeCell ref="A100:B100"/>
    <mergeCell ref="A85:B85"/>
    <mergeCell ref="A88:B88"/>
    <mergeCell ref="A86:B86"/>
    <mergeCell ref="A92:B92"/>
    <mergeCell ref="A79:B79"/>
    <mergeCell ref="A80:B80"/>
    <mergeCell ref="A89:B89"/>
    <mergeCell ref="A82:B82"/>
    <mergeCell ref="A83:B83"/>
    <mergeCell ref="A217:B217"/>
    <mergeCell ref="A218:B218"/>
    <mergeCell ref="A241:B241"/>
    <mergeCell ref="A103:B103"/>
    <mergeCell ref="A104:B104"/>
    <mergeCell ref="A105:B105"/>
    <mergeCell ref="A106:B106"/>
    <mergeCell ref="A129:B129"/>
    <mergeCell ref="A136:B136"/>
    <mergeCell ref="A124:B124"/>
  </mergeCells>
  <conditionalFormatting sqref="E300 E197">
    <cfRule type="cellIs" priority="1" dxfId="3" operator="lessThan" stopIfTrue="1">
      <formula>75</formula>
    </cfRule>
  </conditionalFormatting>
  <conditionalFormatting sqref="E306">
    <cfRule type="cellIs" priority="2" dxfId="3" operator="lessThan" stopIfTrue="1">
      <formula>150</formula>
    </cfRule>
  </conditionalFormatting>
  <hyperlinks>
    <hyperlink ref="B20" r:id="rId1" display="admin@earthcraftvirginia.org"/>
    <hyperlink ref="B26" r:id="rId2" display="admin@earthcraftvirginia.org"/>
  </hyperlinks>
  <printOptions horizontalCentered="1" verticalCentered="1"/>
  <pageMargins left="0.7" right="0.22" top="0.5" bottom="0.6" header="0.5" footer="0.25"/>
  <pageSetup fitToHeight="0" fitToWidth="1" horizontalDpi="300" verticalDpi="300" orientation="portrait" scale="99" r:id="rId4"/>
  <headerFooter alignWithMargins="0">
    <oddFooter>&amp;Lv03.07.07&amp;CPage &amp;P</oddFooter>
  </headerFooter>
  <rowBreaks count="7" manualBreakCount="7">
    <brk id="42" max="4" man="1"/>
    <brk id="77" max="4" man="1"/>
    <brk id="119" max="4" man="1"/>
    <brk id="172" max="4" man="1"/>
    <brk id="221" max="4" man="1"/>
    <brk id="266" max="4" man="1"/>
    <brk id="313" max="4"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D3" sqref="D3"/>
    </sheetView>
  </sheetViews>
  <sheetFormatPr defaultColWidth="9.140625" defaultRowHeight="12.75"/>
  <cols>
    <col min="1" max="1" width="13.140625" style="0" customWidth="1"/>
    <col min="2" max="2" width="19.28125" style="0" customWidth="1"/>
    <col min="3" max="3" width="9.28125" style="0" customWidth="1"/>
    <col min="4" max="4" width="17.57421875" style="0" customWidth="1"/>
    <col min="5" max="5" width="10.421875" style="0" customWidth="1"/>
    <col min="6" max="6" width="11.140625" style="0" customWidth="1"/>
    <col min="8" max="8" width="9.7109375" style="0" customWidth="1"/>
  </cols>
  <sheetData>
    <row r="1" s="57" customFormat="1" ht="20.25">
      <c r="A1" s="56" t="s">
        <v>68</v>
      </c>
    </row>
    <row r="2" s="57" customFormat="1" ht="15" customHeight="1" thickBot="1">
      <c r="A2" s="56"/>
    </row>
    <row r="3" spans="1:4" ht="15.75" thickBot="1">
      <c r="A3" s="50" t="s">
        <v>106</v>
      </c>
      <c r="D3" s="58"/>
    </row>
    <row r="4" spans="1:8" s="50" customFormat="1" ht="15.75" thickBot="1">
      <c r="A4" s="50" t="s">
        <v>66</v>
      </c>
      <c r="D4" s="58"/>
      <c r="E4" s="53"/>
      <c r="F4" s="59"/>
      <c r="G4" s="59"/>
      <c r="H4" s="59"/>
    </row>
    <row r="5" spans="1:8" s="50" customFormat="1" ht="15.75" thickBot="1">
      <c r="A5" s="50" t="s">
        <v>62</v>
      </c>
      <c r="D5" s="58"/>
      <c r="F5" s="59"/>
      <c r="G5" s="59"/>
      <c r="H5" s="59"/>
    </row>
    <row r="6" spans="4:8" s="50" customFormat="1" ht="15.75" thickBot="1">
      <c r="D6" s="60"/>
      <c r="F6" s="59"/>
      <c r="G6" s="59"/>
      <c r="H6" s="59"/>
    </row>
    <row r="7" spans="1:8" s="50" customFormat="1" ht="15.75" thickBot="1">
      <c r="A7" s="50" t="s">
        <v>63</v>
      </c>
      <c r="D7" s="58"/>
      <c r="E7" s="50" t="s">
        <v>67</v>
      </c>
      <c r="F7" s="59"/>
      <c r="G7" s="59"/>
      <c r="H7" s="59"/>
    </row>
    <row r="8" spans="4:8" s="50" customFormat="1" ht="15.75" thickBot="1">
      <c r="D8" s="60"/>
      <c r="F8" s="59"/>
      <c r="G8" s="59"/>
      <c r="H8" s="59"/>
    </row>
    <row r="9" spans="1:8" s="50" customFormat="1" ht="15.75" thickBot="1">
      <c r="A9" s="50" t="s">
        <v>64</v>
      </c>
      <c r="D9" s="58"/>
      <c r="F9" s="59"/>
      <c r="G9" s="59"/>
      <c r="H9" s="59"/>
    </row>
    <row r="10" spans="1:8" s="50" customFormat="1" ht="15.75" thickBot="1">
      <c r="A10" s="50" t="s">
        <v>65</v>
      </c>
      <c r="D10" s="61">
        <f>D9*D7/60</f>
        <v>0</v>
      </c>
      <c r="F10" s="59"/>
      <c r="G10" s="59"/>
      <c r="H10" s="59"/>
    </row>
    <row r="11" spans="6:8" s="49" customFormat="1" ht="18">
      <c r="F11" s="52"/>
      <c r="G11" s="52"/>
      <c r="H11" s="52"/>
    </row>
    <row r="12" s="57" customFormat="1" ht="21" thickBot="1">
      <c r="A12" s="56" t="s">
        <v>69</v>
      </c>
    </row>
    <row r="13" spans="1:8" s="7" customFormat="1" ht="27" customHeight="1" thickBot="1">
      <c r="A13" s="62" t="s">
        <v>70</v>
      </c>
      <c r="B13" s="63" t="s">
        <v>71</v>
      </c>
      <c r="C13" s="62" t="s">
        <v>72</v>
      </c>
      <c r="D13" s="62" t="s">
        <v>76</v>
      </c>
      <c r="E13" s="62" t="s">
        <v>73</v>
      </c>
      <c r="F13" s="63" t="s">
        <v>74</v>
      </c>
      <c r="G13" s="62" t="s">
        <v>75</v>
      </c>
      <c r="H13" s="62" t="s">
        <v>77</v>
      </c>
    </row>
    <row r="14" spans="1:8" s="6" customFormat="1" ht="14.25">
      <c r="A14" s="65"/>
      <c r="B14" s="66">
        <v>50</v>
      </c>
      <c r="C14" s="66" t="s">
        <v>78</v>
      </c>
      <c r="D14" s="66"/>
      <c r="E14" s="66"/>
      <c r="F14" s="66">
        <v>1</v>
      </c>
      <c r="G14" s="67">
        <f aca="true" t="shared" si="0" ref="G14:G19">E14*F14</f>
        <v>0</v>
      </c>
      <c r="H14" s="68" t="e">
        <f aca="true" t="shared" si="1" ref="H14:H19">G14/$D$10*0.35</f>
        <v>#DIV/0!</v>
      </c>
    </row>
    <row r="15" spans="1:8" s="6" customFormat="1" ht="14.25">
      <c r="A15" s="69"/>
      <c r="B15" s="70">
        <v>50</v>
      </c>
      <c r="C15" s="70" t="s">
        <v>78</v>
      </c>
      <c r="D15" s="70"/>
      <c r="E15" s="70"/>
      <c r="F15" s="70">
        <v>1</v>
      </c>
      <c r="G15" s="67">
        <f t="shared" si="0"/>
        <v>0</v>
      </c>
      <c r="H15" s="68" t="e">
        <f t="shared" si="1"/>
        <v>#DIV/0!</v>
      </c>
    </row>
    <row r="16" spans="1:8" s="6" customFormat="1" ht="14.25">
      <c r="A16" s="69"/>
      <c r="B16" s="70">
        <v>50</v>
      </c>
      <c r="C16" s="70" t="s">
        <v>78</v>
      </c>
      <c r="D16" s="70"/>
      <c r="E16" s="70"/>
      <c r="F16" s="70">
        <v>1</v>
      </c>
      <c r="G16" s="67">
        <f t="shared" si="0"/>
        <v>0</v>
      </c>
      <c r="H16" s="68" t="e">
        <f t="shared" si="1"/>
        <v>#DIV/0!</v>
      </c>
    </row>
    <row r="17" spans="1:8" s="6" customFormat="1" ht="14.25">
      <c r="A17" s="70"/>
      <c r="B17" s="70">
        <v>50</v>
      </c>
      <c r="C17" s="70" t="s">
        <v>78</v>
      </c>
      <c r="D17" s="70"/>
      <c r="E17" s="70"/>
      <c r="F17" s="70">
        <v>1</v>
      </c>
      <c r="G17" s="67">
        <f t="shared" si="0"/>
        <v>0</v>
      </c>
      <c r="H17" s="68" t="e">
        <f t="shared" si="1"/>
        <v>#DIV/0!</v>
      </c>
    </row>
    <row r="18" spans="1:8" s="6" customFormat="1" ht="14.25">
      <c r="A18" s="70"/>
      <c r="B18" s="70">
        <v>50</v>
      </c>
      <c r="C18" s="70" t="s">
        <v>78</v>
      </c>
      <c r="D18" s="70"/>
      <c r="E18" s="70"/>
      <c r="F18" s="70">
        <v>1</v>
      </c>
      <c r="G18" s="67">
        <f t="shared" si="0"/>
        <v>0</v>
      </c>
      <c r="H18" s="68" t="e">
        <f t="shared" si="1"/>
        <v>#DIV/0!</v>
      </c>
    </row>
    <row r="19" spans="1:8" s="6" customFormat="1" ht="14.25">
      <c r="A19" s="70"/>
      <c r="B19" s="70">
        <v>50</v>
      </c>
      <c r="C19" s="70" t="s">
        <v>78</v>
      </c>
      <c r="D19" s="70"/>
      <c r="E19" s="70"/>
      <c r="F19" s="70">
        <v>1</v>
      </c>
      <c r="G19" s="67">
        <f t="shared" si="0"/>
        <v>0</v>
      </c>
      <c r="H19" s="68" t="e">
        <f t="shared" si="1"/>
        <v>#DIV/0!</v>
      </c>
    </row>
    <row r="20" s="50" customFormat="1" ht="15"/>
    <row r="21" s="57" customFormat="1" ht="21" thickBot="1">
      <c r="A21" s="56" t="s">
        <v>79</v>
      </c>
    </row>
    <row r="22" spans="1:8" s="50" customFormat="1" ht="16.5" thickBot="1">
      <c r="A22" s="86" t="s">
        <v>81</v>
      </c>
      <c r="C22" s="50" t="s">
        <v>80</v>
      </c>
      <c r="F22" s="185"/>
      <c r="G22" s="186"/>
      <c r="H22" s="187"/>
    </row>
    <row r="23" spans="3:7" s="50" customFormat="1" ht="15.75" thickBot="1">
      <c r="C23" s="50" t="s">
        <v>82</v>
      </c>
      <c r="F23" s="64">
        <v>1</v>
      </c>
      <c r="G23" s="51" t="s">
        <v>83</v>
      </c>
    </row>
    <row r="24" spans="3:7" s="50" customFormat="1" ht="15.75" thickBot="1">
      <c r="C24" s="50" t="s">
        <v>93</v>
      </c>
      <c r="F24" s="61">
        <f>F23*0.05</f>
        <v>0.05</v>
      </c>
      <c r="G24" s="51"/>
    </row>
    <row r="25" spans="2:8" s="50" customFormat="1" ht="18.75" thickBot="1">
      <c r="B25" s="49"/>
      <c r="C25" s="49"/>
      <c r="D25" s="49"/>
      <c r="E25" s="49"/>
      <c r="F25" s="49"/>
      <c r="G25" s="49"/>
      <c r="H25" s="49"/>
    </row>
    <row r="26" spans="1:8" s="7" customFormat="1" ht="26.25" customHeight="1" thickBot="1">
      <c r="A26" s="62" t="s">
        <v>70</v>
      </c>
      <c r="B26" s="63" t="s">
        <v>87</v>
      </c>
      <c r="C26" s="62" t="s">
        <v>72</v>
      </c>
      <c r="D26" s="63" t="s">
        <v>88</v>
      </c>
      <c r="E26" s="63" t="s">
        <v>89</v>
      </c>
      <c r="F26" s="63" t="s">
        <v>90</v>
      </c>
      <c r="G26" s="62" t="s">
        <v>91</v>
      </c>
      <c r="H26" s="63" t="s">
        <v>92</v>
      </c>
    </row>
    <row r="27" spans="1:8" s="6" customFormat="1" ht="14.25">
      <c r="A27" s="65"/>
      <c r="B27" s="66">
        <v>25</v>
      </c>
      <c r="C27" s="66">
        <v>3</v>
      </c>
      <c r="D27" s="66"/>
      <c r="E27" s="66"/>
      <c r="F27" s="66">
        <v>1</v>
      </c>
      <c r="G27" s="67">
        <f aca="true" t="shared" si="2" ref="G27:G32">E27*F27</f>
        <v>0</v>
      </c>
      <c r="H27" s="71">
        <f aca="true" t="shared" si="3" ref="H27:H32">G27/$F$23</f>
        <v>0</v>
      </c>
    </row>
    <row r="28" spans="1:8" s="6" customFormat="1" ht="14.25">
      <c r="A28" s="69"/>
      <c r="B28" s="70">
        <v>25</v>
      </c>
      <c r="C28" s="70">
        <v>3</v>
      </c>
      <c r="D28" s="70"/>
      <c r="E28" s="70"/>
      <c r="F28" s="70">
        <v>1</v>
      </c>
      <c r="G28" s="67">
        <f t="shared" si="2"/>
        <v>0</v>
      </c>
      <c r="H28" s="71">
        <f t="shared" si="3"/>
        <v>0</v>
      </c>
    </row>
    <row r="29" spans="1:8" s="6" customFormat="1" ht="14.25">
      <c r="A29" s="70"/>
      <c r="B29" s="70">
        <v>25</v>
      </c>
      <c r="C29" s="70">
        <v>3</v>
      </c>
      <c r="D29" s="70"/>
      <c r="E29" s="70"/>
      <c r="F29" s="70">
        <v>1</v>
      </c>
      <c r="G29" s="67">
        <f t="shared" si="2"/>
        <v>0</v>
      </c>
      <c r="H29" s="71">
        <f t="shared" si="3"/>
        <v>0</v>
      </c>
    </row>
    <row r="30" spans="1:8" s="6" customFormat="1" ht="14.25">
      <c r="A30" s="70"/>
      <c r="B30" s="70">
        <v>25</v>
      </c>
      <c r="C30" s="70">
        <v>3</v>
      </c>
      <c r="D30" s="70"/>
      <c r="E30" s="70"/>
      <c r="F30" s="70">
        <v>1</v>
      </c>
      <c r="G30" s="67">
        <f t="shared" si="2"/>
        <v>0</v>
      </c>
      <c r="H30" s="71">
        <f t="shared" si="3"/>
        <v>0</v>
      </c>
    </row>
    <row r="31" spans="1:8" s="6" customFormat="1" ht="14.25">
      <c r="A31" s="70"/>
      <c r="B31" s="70">
        <v>25</v>
      </c>
      <c r="C31" s="70">
        <v>3</v>
      </c>
      <c r="D31" s="70"/>
      <c r="E31" s="70"/>
      <c r="F31" s="70">
        <v>1</v>
      </c>
      <c r="G31" s="67">
        <f t="shared" si="2"/>
        <v>0</v>
      </c>
      <c r="H31" s="71">
        <f t="shared" si="3"/>
        <v>0</v>
      </c>
    </row>
    <row r="32" spans="1:8" s="6" customFormat="1" ht="14.25">
      <c r="A32" s="70"/>
      <c r="B32" s="70">
        <v>25</v>
      </c>
      <c r="C32" s="70">
        <v>3</v>
      </c>
      <c r="D32" s="70"/>
      <c r="E32" s="70"/>
      <c r="F32" s="70">
        <v>1</v>
      </c>
      <c r="G32" s="67">
        <f t="shared" si="2"/>
        <v>0</v>
      </c>
      <c r="H32" s="71">
        <f t="shared" si="3"/>
        <v>0</v>
      </c>
    </row>
    <row r="33" spans="1:8" s="55" customFormat="1" ht="15">
      <c r="A33" s="54"/>
      <c r="B33" s="54"/>
      <c r="C33" s="54"/>
      <c r="D33" s="54"/>
      <c r="E33" s="54"/>
      <c r="F33" s="54"/>
      <c r="G33" s="54"/>
      <c r="H33" s="54"/>
    </row>
    <row r="34" ht="13.5" thickBot="1"/>
    <row r="35" spans="1:8" ht="16.5" thickBot="1">
      <c r="A35" s="86" t="s">
        <v>84</v>
      </c>
      <c r="B35" s="50"/>
      <c r="C35" s="50" t="s">
        <v>80</v>
      </c>
      <c r="D35" s="50"/>
      <c r="E35" s="50"/>
      <c r="F35" s="185"/>
      <c r="G35" s="186"/>
      <c r="H35" s="187"/>
    </row>
    <row r="36" spans="1:8" ht="15.75" thickBot="1">
      <c r="A36" s="50"/>
      <c r="B36" s="50"/>
      <c r="C36" s="50" t="s">
        <v>82</v>
      </c>
      <c r="D36" s="50"/>
      <c r="E36" s="50"/>
      <c r="F36" s="88">
        <v>1</v>
      </c>
      <c r="G36" s="51" t="s">
        <v>83</v>
      </c>
      <c r="H36" s="50"/>
    </row>
    <row r="37" spans="1:8" ht="15.75" thickBot="1">
      <c r="A37" s="50"/>
      <c r="B37" s="50"/>
      <c r="C37" s="50" t="s">
        <v>93</v>
      </c>
      <c r="D37" s="50"/>
      <c r="E37" s="50"/>
      <c r="F37" s="61">
        <f>F36*0.05</f>
        <v>0.05</v>
      </c>
      <c r="G37" s="51"/>
      <c r="H37" s="50"/>
    </row>
    <row r="38" spans="1:8" ht="15.75" thickBot="1">
      <c r="A38" s="50"/>
      <c r="B38" s="50"/>
      <c r="C38" s="50"/>
      <c r="D38" s="50"/>
      <c r="E38" s="50"/>
      <c r="F38" s="87"/>
      <c r="G38" s="51"/>
      <c r="H38" s="50"/>
    </row>
    <row r="39" spans="1:8" ht="24.75" thickBot="1">
      <c r="A39" s="62" t="s">
        <v>70</v>
      </c>
      <c r="B39" s="63" t="s">
        <v>87</v>
      </c>
      <c r="C39" s="62" t="s">
        <v>72</v>
      </c>
      <c r="D39" s="63" t="s">
        <v>88</v>
      </c>
      <c r="E39" s="63" t="s">
        <v>89</v>
      </c>
      <c r="F39" s="63" t="s">
        <v>90</v>
      </c>
      <c r="G39" s="62" t="s">
        <v>91</v>
      </c>
      <c r="H39" s="63" t="s">
        <v>92</v>
      </c>
    </row>
    <row r="40" spans="1:8" ht="14.25">
      <c r="A40" s="65"/>
      <c r="B40" s="66">
        <v>25</v>
      </c>
      <c r="C40" s="66">
        <v>3</v>
      </c>
      <c r="D40" s="66"/>
      <c r="E40" s="66"/>
      <c r="F40" s="66">
        <v>1</v>
      </c>
      <c r="G40" s="67">
        <f aca="true" t="shared" si="4" ref="G40:G45">E40*F40</f>
        <v>0</v>
      </c>
      <c r="H40" s="71">
        <f aca="true" t="shared" si="5" ref="H40:H45">G40/$F$36</f>
        <v>0</v>
      </c>
    </row>
    <row r="41" spans="1:8" ht="14.25">
      <c r="A41" s="65"/>
      <c r="B41" s="66">
        <v>25</v>
      </c>
      <c r="C41" s="66">
        <v>3</v>
      </c>
      <c r="D41" s="66"/>
      <c r="E41" s="66"/>
      <c r="F41" s="66">
        <v>1</v>
      </c>
      <c r="G41" s="67">
        <f t="shared" si="4"/>
        <v>0</v>
      </c>
      <c r="H41" s="71">
        <f t="shared" si="5"/>
        <v>0</v>
      </c>
    </row>
    <row r="42" spans="1:8" ht="14.25">
      <c r="A42" s="69"/>
      <c r="B42" s="70">
        <v>25</v>
      </c>
      <c r="C42" s="70">
        <v>3</v>
      </c>
      <c r="D42" s="70"/>
      <c r="E42" s="70"/>
      <c r="F42" s="70">
        <v>1</v>
      </c>
      <c r="G42" s="67">
        <f t="shared" si="4"/>
        <v>0</v>
      </c>
      <c r="H42" s="71">
        <f t="shared" si="5"/>
        <v>0</v>
      </c>
    </row>
    <row r="43" spans="1:8" ht="14.25">
      <c r="A43" s="70"/>
      <c r="B43" s="70">
        <v>25</v>
      </c>
      <c r="C43" s="70">
        <v>3</v>
      </c>
      <c r="D43" s="70"/>
      <c r="E43" s="70"/>
      <c r="F43" s="70">
        <v>1</v>
      </c>
      <c r="G43" s="67">
        <f t="shared" si="4"/>
        <v>0</v>
      </c>
      <c r="H43" s="71">
        <f t="shared" si="5"/>
        <v>0</v>
      </c>
    </row>
    <row r="44" spans="1:8" ht="14.25">
      <c r="A44" s="70"/>
      <c r="B44" s="70">
        <v>25</v>
      </c>
      <c r="C44" s="70">
        <v>3</v>
      </c>
      <c r="D44" s="70"/>
      <c r="E44" s="70"/>
      <c r="F44" s="70">
        <v>1</v>
      </c>
      <c r="G44" s="67">
        <f t="shared" si="4"/>
        <v>0</v>
      </c>
      <c r="H44" s="71">
        <f t="shared" si="5"/>
        <v>0</v>
      </c>
    </row>
    <row r="45" spans="1:8" s="55" customFormat="1" ht="14.25">
      <c r="A45" s="70"/>
      <c r="B45" s="70">
        <v>25</v>
      </c>
      <c r="C45" s="70">
        <v>3</v>
      </c>
      <c r="D45" s="70"/>
      <c r="E45" s="70"/>
      <c r="F45" s="70">
        <v>1</v>
      </c>
      <c r="G45" s="67">
        <f t="shared" si="4"/>
        <v>0</v>
      </c>
      <c r="H45" s="71">
        <f t="shared" si="5"/>
        <v>0</v>
      </c>
    </row>
    <row r="46" ht="13.5" thickBot="1"/>
    <row r="47" spans="1:8" ht="16.5" thickBot="1">
      <c r="A47" s="86" t="s">
        <v>85</v>
      </c>
      <c r="B47" s="50"/>
      <c r="C47" s="50" t="s">
        <v>80</v>
      </c>
      <c r="D47" s="50"/>
      <c r="E47" s="50"/>
      <c r="F47" s="185"/>
      <c r="G47" s="186"/>
      <c r="H47" s="187"/>
    </row>
    <row r="48" spans="1:8" ht="15.75" thickBot="1">
      <c r="A48" s="50"/>
      <c r="B48" s="50"/>
      <c r="C48" s="50" t="s">
        <v>82</v>
      </c>
      <c r="D48" s="50"/>
      <c r="E48" s="50"/>
      <c r="F48" s="64">
        <v>1</v>
      </c>
      <c r="G48" s="51" t="s">
        <v>83</v>
      </c>
      <c r="H48" s="50"/>
    </row>
    <row r="49" spans="1:8" ht="15.75" thickBot="1">
      <c r="A49" s="50"/>
      <c r="B49" s="50"/>
      <c r="C49" s="50" t="s">
        <v>93</v>
      </c>
      <c r="D49" s="50"/>
      <c r="E49" s="50"/>
      <c r="F49" s="61">
        <f>F48*0.05</f>
        <v>0.05</v>
      </c>
      <c r="G49" s="51"/>
      <c r="H49" s="50"/>
    </row>
    <row r="50" spans="1:8" ht="15.75" thickBot="1">
      <c r="A50" s="50"/>
      <c r="B50" s="50"/>
      <c r="C50" s="50"/>
      <c r="D50" s="50"/>
      <c r="E50" s="50"/>
      <c r="F50" s="87"/>
      <c r="G50" s="51"/>
      <c r="H50" s="50"/>
    </row>
    <row r="51" spans="1:8" ht="24.75" thickBot="1">
      <c r="A51" s="62" t="s">
        <v>70</v>
      </c>
      <c r="B51" s="63" t="s">
        <v>87</v>
      </c>
      <c r="C51" s="62" t="s">
        <v>72</v>
      </c>
      <c r="D51" s="63" t="s">
        <v>88</v>
      </c>
      <c r="E51" s="63" t="s">
        <v>89</v>
      </c>
      <c r="F51" s="63" t="s">
        <v>90</v>
      </c>
      <c r="G51" s="62" t="s">
        <v>91</v>
      </c>
      <c r="H51" s="63" t="s">
        <v>92</v>
      </c>
    </row>
    <row r="52" spans="1:8" ht="14.25">
      <c r="A52" s="65"/>
      <c r="B52" s="66">
        <v>25</v>
      </c>
      <c r="C52" s="66">
        <v>3</v>
      </c>
      <c r="D52" s="66"/>
      <c r="E52" s="66"/>
      <c r="F52" s="66">
        <v>1</v>
      </c>
      <c r="G52" s="67">
        <f aca="true" t="shared" si="6" ref="G52:G57">E52*F52</f>
        <v>0</v>
      </c>
      <c r="H52" s="71">
        <f aca="true" t="shared" si="7" ref="H52:H57">G52/$F$48</f>
        <v>0</v>
      </c>
    </row>
    <row r="53" spans="1:8" ht="14.25">
      <c r="A53" s="65"/>
      <c r="B53" s="66">
        <v>25</v>
      </c>
      <c r="C53" s="66">
        <v>3</v>
      </c>
      <c r="D53" s="66"/>
      <c r="E53" s="66"/>
      <c r="F53" s="66">
        <v>1</v>
      </c>
      <c r="G53" s="67">
        <f t="shared" si="6"/>
        <v>0</v>
      </c>
      <c r="H53" s="71">
        <f t="shared" si="7"/>
        <v>0</v>
      </c>
    </row>
    <row r="54" spans="1:8" ht="14.25">
      <c r="A54" s="69"/>
      <c r="B54" s="70">
        <v>25</v>
      </c>
      <c r="C54" s="70">
        <v>3</v>
      </c>
      <c r="D54" s="70"/>
      <c r="E54" s="70"/>
      <c r="F54" s="70">
        <v>1</v>
      </c>
      <c r="G54" s="67">
        <f t="shared" si="6"/>
        <v>0</v>
      </c>
      <c r="H54" s="71">
        <f t="shared" si="7"/>
        <v>0</v>
      </c>
    </row>
    <row r="55" spans="1:8" ht="14.25">
      <c r="A55" s="70"/>
      <c r="B55" s="70">
        <v>25</v>
      </c>
      <c r="C55" s="70">
        <v>3</v>
      </c>
      <c r="D55" s="70"/>
      <c r="E55" s="70"/>
      <c r="F55" s="70">
        <v>1</v>
      </c>
      <c r="G55" s="67">
        <f t="shared" si="6"/>
        <v>0</v>
      </c>
      <c r="H55" s="71">
        <f t="shared" si="7"/>
        <v>0</v>
      </c>
    </row>
    <row r="56" spans="1:8" ht="14.25">
      <c r="A56" s="70"/>
      <c r="B56" s="70">
        <v>25</v>
      </c>
      <c r="C56" s="70">
        <v>3</v>
      </c>
      <c r="D56" s="70"/>
      <c r="E56" s="70"/>
      <c r="F56" s="70">
        <v>1</v>
      </c>
      <c r="G56" s="67">
        <f t="shared" si="6"/>
        <v>0</v>
      </c>
      <c r="H56" s="71">
        <f t="shared" si="7"/>
        <v>0</v>
      </c>
    </row>
    <row r="57" spans="1:8" ht="14.25">
      <c r="A57" s="70"/>
      <c r="B57" s="70">
        <v>25</v>
      </c>
      <c r="C57" s="70">
        <v>3</v>
      </c>
      <c r="D57" s="70"/>
      <c r="E57" s="70"/>
      <c r="F57" s="70">
        <v>1</v>
      </c>
      <c r="G57" s="67">
        <f t="shared" si="6"/>
        <v>0</v>
      </c>
      <c r="H57" s="71">
        <f t="shared" si="7"/>
        <v>0</v>
      </c>
    </row>
    <row r="58" ht="13.5" thickBot="1"/>
    <row r="59" spans="1:8" ht="16.5" thickBot="1">
      <c r="A59" s="86" t="s">
        <v>86</v>
      </c>
      <c r="B59" s="50"/>
      <c r="C59" s="50" t="s">
        <v>80</v>
      </c>
      <c r="D59" s="50"/>
      <c r="E59" s="50"/>
      <c r="F59" s="185"/>
      <c r="G59" s="186"/>
      <c r="H59" s="187"/>
    </row>
    <row r="60" spans="1:8" ht="15.75" thickBot="1">
      <c r="A60" s="50"/>
      <c r="B60" s="50"/>
      <c r="C60" s="50" t="s">
        <v>82</v>
      </c>
      <c r="D60" s="50"/>
      <c r="E60" s="50"/>
      <c r="F60" s="64">
        <v>1</v>
      </c>
      <c r="G60" s="51" t="s">
        <v>83</v>
      </c>
      <c r="H60" s="50"/>
    </row>
    <row r="61" spans="1:8" ht="15.75" thickBot="1">
      <c r="A61" s="50"/>
      <c r="B61" s="50"/>
      <c r="C61" s="50" t="s">
        <v>93</v>
      </c>
      <c r="D61" s="50"/>
      <c r="E61" s="50"/>
      <c r="F61" s="61">
        <f>F60*0.05</f>
        <v>0.05</v>
      </c>
      <c r="G61" s="51"/>
      <c r="H61" s="50"/>
    </row>
    <row r="62" spans="1:8" ht="15.75" thickBot="1">
      <c r="A62" s="50"/>
      <c r="B62" s="50"/>
      <c r="C62" s="50"/>
      <c r="D62" s="50"/>
      <c r="E62" s="50"/>
      <c r="F62" s="87"/>
      <c r="G62" s="51"/>
      <c r="H62" s="50"/>
    </row>
    <row r="63" spans="1:8" ht="24.75" thickBot="1">
      <c r="A63" s="62" t="s">
        <v>70</v>
      </c>
      <c r="B63" s="63" t="s">
        <v>87</v>
      </c>
      <c r="C63" s="62" t="s">
        <v>72</v>
      </c>
      <c r="D63" s="63" t="s">
        <v>88</v>
      </c>
      <c r="E63" s="63" t="s">
        <v>89</v>
      </c>
      <c r="F63" s="63" t="s">
        <v>90</v>
      </c>
      <c r="G63" s="62" t="s">
        <v>91</v>
      </c>
      <c r="H63" s="63" t="s">
        <v>92</v>
      </c>
    </row>
    <row r="64" spans="1:8" ht="14.25">
      <c r="A64" s="65"/>
      <c r="B64" s="66">
        <v>25</v>
      </c>
      <c r="C64" s="66">
        <v>3</v>
      </c>
      <c r="D64" s="66"/>
      <c r="E64" s="66"/>
      <c r="F64" s="66">
        <v>1</v>
      </c>
      <c r="G64" s="67">
        <f aca="true" t="shared" si="8" ref="G64:G69">E64*F64</f>
        <v>0</v>
      </c>
      <c r="H64" s="71">
        <f aca="true" t="shared" si="9" ref="H64:H69">G64/$F$60</f>
        <v>0</v>
      </c>
    </row>
    <row r="65" spans="1:8" ht="14.25">
      <c r="A65" s="65"/>
      <c r="B65" s="66">
        <v>25</v>
      </c>
      <c r="C65" s="66">
        <v>3</v>
      </c>
      <c r="D65" s="66"/>
      <c r="E65" s="66"/>
      <c r="F65" s="66">
        <v>1</v>
      </c>
      <c r="G65" s="67">
        <f t="shared" si="8"/>
        <v>0</v>
      </c>
      <c r="H65" s="71">
        <f t="shared" si="9"/>
        <v>0</v>
      </c>
    </row>
    <row r="66" spans="1:8" ht="14.25">
      <c r="A66" s="69"/>
      <c r="B66" s="70">
        <v>25</v>
      </c>
      <c r="C66" s="70">
        <v>3</v>
      </c>
      <c r="D66" s="70"/>
      <c r="E66" s="70"/>
      <c r="F66" s="70">
        <v>1</v>
      </c>
      <c r="G66" s="67">
        <f t="shared" si="8"/>
        <v>0</v>
      </c>
      <c r="H66" s="71">
        <f t="shared" si="9"/>
        <v>0</v>
      </c>
    </row>
    <row r="67" spans="1:8" ht="14.25">
      <c r="A67" s="70"/>
      <c r="B67" s="70">
        <v>25</v>
      </c>
      <c r="C67" s="70">
        <v>3</v>
      </c>
      <c r="D67" s="70"/>
      <c r="E67" s="70"/>
      <c r="F67" s="70">
        <v>1</v>
      </c>
      <c r="G67" s="67">
        <f t="shared" si="8"/>
        <v>0</v>
      </c>
      <c r="H67" s="71">
        <f t="shared" si="9"/>
        <v>0</v>
      </c>
    </row>
    <row r="68" spans="1:8" ht="14.25">
      <c r="A68" s="70"/>
      <c r="B68" s="70">
        <v>25</v>
      </c>
      <c r="C68" s="70">
        <v>3</v>
      </c>
      <c r="D68" s="70"/>
      <c r="E68" s="70"/>
      <c r="F68" s="70">
        <v>1</v>
      </c>
      <c r="G68" s="67">
        <f t="shared" si="8"/>
        <v>0</v>
      </c>
      <c r="H68" s="71">
        <f t="shared" si="9"/>
        <v>0</v>
      </c>
    </row>
    <row r="69" spans="1:8" ht="14.25">
      <c r="A69" s="70"/>
      <c r="B69" s="70">
        <v>25</v>
      </c>
      <c r="C69" s="70">
        <v>3</v>
      </c>
      <c r="D69" s="70"/>
      <c r="E69" s="70"/>
      <c r="F69" s="70">
        <v>1</v>
      </c>
      <c r="G69" s="67">
        <f t="shared" si="8"/>
        <v>0</v>
      </c>
      <c r="H69" s="71">
        <f t="shared" si="9"/>
        <v>0</v>
      </c>
    </row>
  </sheetData>
  <sheetProtection/>
  <mergeCells count="4">
    <mergeCell ref="F22:H22"/>
    <mergeCell ref="F35:H35"/>
    <mergeCell ref="F47:H47"/>
    <mergeCell ref="F59:H59"/>
  </mergeCells>
  <printOptions/>
  <pageMargins left="0.75" right="0.75" top="1" bottom="1" header="0.5" footer="0.5"/>
  <pageSetup fitToHeight="0" fitToWidth="1" horizontalDpi="300" verticalDpi="300" orientation="portrait" scale="91" r:id="rId2"/>
  <rowBreaks count="1" manualBreakCount="1">
    <brk id="34" max="255" man="1"/>
  </rowBreaks>
  <drawing r:id="rId1"/>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A4" sqref="A4"/>
    </sheetView>
  </sheetViews>
  <sheetFormatPr defaultColWidth="9.140625" defaultRowHeight="12.75"/>
  <cols>
    <col min="1" max="1" width="17.421875" style="0" customWidth="1"/>
    <col min="2" max="2" width="11.421875" style="0" customWidth="1"/>
    <col min="3" max="3" width="11.8515625" style="0" customWidth="1"/>
    <col min="4" max="4" width="6.28125" style="0" customWidth="1"/>
    <col min="5" max="5" width="11.7109375" style="0" customWidth="1"/>
    <col min="6" max="8" width="12.28125" style="0" customWidth="1"/>
    <col min="9" max="9" width="11.7109375" style="0" customWidth="1"/>
  </cols>
  <sheetData>
    <row r="1" ht="20.25">
      <c r="A1" s="56" t="s">
        <v>94</v>
      </c>
    </row>
    <row r="2" ht="13.5" thickBot="1"/>
    <row r="3" spans="1:9" ht="51.75" thickBot="1">
      <c r="A3" s="72" t="s">
        <v>95</v>
      </c>
      <c r="B3" s="72" t="s">
        <v>96</v>
      </c>
      <c r="C3" s="72" t="s">
        <v>101</v>
      </c>
      <c r="D3" s="72" t="s">
        <v>102</v>
      </c>
      <c r="E3" s="72" t="s">
        <v>103</v>
      </c>
      <c r="F3" s="72" t="s">
        <v>97</v>
      </c>
      <c r="G3" s="72" t="s">
        <v>98</v>
      </c>
      <c r="H3" s="72" t="s">
        <v>99</v>
      </c>
      <c r="I3" s="72" t="s">
        <v>100</v>
      </c>
    </row>
    <row r="4" spans="1:9" s="6" customFormat="1" ht="14.25">
      <c r="A4" s="75"/>
      <c r="B4" s="66"/>
      <c r="C4" s="66"/>
      <c r="D4" s="73">
        <v>80</v>
      </c>
      <c r="E4" s="74">
        <f>C4*D4/100</f>
        <v>0</v>
      </c>
      <c r="F4" s="67">
        <f>E4-B4</f>
        <v>0</v>
      </c>
      <c r="G4" s="66"/>
      <c r="H4" s="66"/>
      <c r="I4" s="67">
        <f>H4-G4</f>
        <v>0</v>
      </c>
    </row>
    <row r="5" spans="1:9" s="6" customFormat="1" ht="14.25">
      <c r="A5" s="76"/>
      <c r="B5" s="70"/>
      <c r="C5" s="70"/>
      <c r="D5" s="73">
        <v>80</v>
      </c>
      <c r="E5" s="74">
        <f>C5*D5/100</f>
        <v>0</v>
      </c>
      <c r="F5" s="67">
        <f>E5-B5</f>
        <v>0</v>
      </c>
      <c r="G5" s="70"/>
      <c r="H5" s="70"/>
      <c r="I5" s="67">
        <f>H5-G5</f>
        <v>0</v>
      </c>
    </row>
    <row r="6" spans="1:9" s="6" customFormat="1" ht="14.25">
      <c r="A6" s="76"/>
      <c r="B6" s="70"/>
      <c r="C6" s="70"/>
      <c r="D6" s="73">
        <v>80</v>
      </c>
      <c r="E6" s="74">
        <f>C6*D6/100</f>
        <v>0</v>
      </c>
      <c r="F6" s="67">
        <f>E6-B6</f>
        <v>0</v>
      </c>
      <c r="G6" s="70"/>
      <c r="H6" s="70"/>
      <c r="I6" s="67">
        <f>H6-G6</f>
        <v>0</v>
      </c>
    </row>
    <row r="7" spans="1:9" s="6" customFormat="1" ht="14.25">
      <c r="A7" s="76"/>
      <c r="B7" s="70"/>
      <c r="C7" s="70"/>
      <c r="D7" s="73">
        <v>80</v>
      </c>
      <c r="E7" s="74">
        <f>C7*D7/100</f>
        <v>0</v>
      </c>
      <c r="F7" s="67">
        <f>E7-B7</f>
        <v>0</v>
      </c>
      <c r="G7" s="70"/>
      <c r="H7" s="70"/>
      <c r="I7" s="67">
        <f>H7-G7</f>
        <v>0</v>
      </c>
    </row>
    <row r="8" spans="1:9" s="6" customFormat="1" ht="14.25">
      <c r="A8" s="76"/>
      <c r="B8" s="70"/>
      <c r="C8" s="70"/>
      <c r="D8" s="73">
        <v>80</v>
      </c>
      <c r="E8" s="74">
        <f>C8*D8/100</f>
        <v>0</v>
      </c>
      <c r="F8" s="67">
        <f>E8-B8</f>
        <v>0</v>
      </c>
      <c r="G8" s="70"/>
      <c r="H8" s="70"/>
      <c r="I8" s="67">
        <f>H8-G8</f>
        <v>0</v>
      </c>
    </row>
    <row r="11" ht="12.75">
      <c r="A11" t="s">
        <v>104</v>
      </c>
    </row>
    <row r="12" ht="12.75">
      <c r="A12" t="s">
        <v>105</v>
      </c>
    </row>
  </sheetData>
  <sheetProtection/>
  <conditionalFormatting sqref="F4:F8">
    <cfRule type="cellIs" priority="1" dxfId="3" operator="greaterThan" stopIfTrue="1">
      <formula>25000</formula>
    </cfRule>
  </conditionalFormatting>
  <conditionalFormatting sqref="I4:I8">
    <cfRule type="cellIs" priority="2" dxfId="3" operator="greaterThan" stopIfTrue="1">
      <formula>6000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E12" sqref="E12"/>
    </sheetView>
  </sheetViews>
  <sheetFormatPr defaultColWidth="9.140625" defaultRowHeight="12.75"/>
  <cols>
    <col min="1" max="1" width="17.00390625" style="0" bestFit="1" customWidth="1"/>
    <col min="2" max="2" width="14.421875" style="0" customWidth="1"/>
    <col min="3" max="3" width="13.140625" style="0" customWidth="1"/>
    <col min="5" max="5" width="16.8515625" style="0" customWidth="1"/>
    <col min="6" max="6" width="14.28125" style="0" customWidth="1"/>
    <col min="7" max="7" width="13.57421875" style="0" bestFit="1" customWidth="1"/>
  </cols>
  <sheetData>
    <row r="1" spans="1:3" ht="27" thickBot="1">
      <c r="A1" s="89" t="s">
        <v>107</v>
      </c>
      <c r="B1" s="188">
        <f>Sheet2!D4</f>
        <v>0</v>
      </c>
      <c r="C1" s="188"/>
    </row>
    <row r="2" spans="1:6" ht="18.75" thickBot="1">
      <c r="A2" s="49" t="s">
        <v>115</v>
      </c>
      <c r="B2" s="195">
        <f>Sheet1!B28</f>
        <v>0</v>
      </c>
      <c r="C2" s="196"/>
      <c r="D2" s="196"/>
      <c r="E2" s="196"/>
      <c r="F2" s="197"/>
    </row>
    <row r="3" spans="1:3" ht="18.75" thickBot="1">
      <c r="A3" s="49" t="s">
        <v>108</v>
      </c>
      <c r="B3" s="189">
        <f>Sheet2!D3</f>
        <v>0</v>
      </c>
      <c r="C3" s="190"/>
    </row>
    <row r="4" spans="1:3" ht="18.75" thickBot="1">
      <c r="A4" s="49" t="s">
        <v>114</v>
      </c>
      <c r="B4" s="191">
        <f>Sheet1!C39</f>
        <v>0</v>
      </c>
      <c r="C4" s="192"/>
    </row>
    <row r="5" spans="1:3" ht="18.75" thickBot="1">
      <c r="A5" s="49" t="s">
        <v>109</v>
      </c>
      <c r="B5" s="193">
        <f>Sheet1!D306</f>
        <v>0</v>
      </c>
      <c r="C5" s="194"/>
    </row>
    <row r="6" ht="15">
      <c r="A6" s="50"/>
    </row>
    <row r="7" ht="15">
      <c r="A7" s="50"/>
    </row>
    <row r="8" ht="18.75" thickBot="1">
      <c r="A8" s="90" t="s">
        <v>69</v>
      </c>
    </row>
    <row r="9" spans="1:3" ht="16.5" thickBot="1">
      <c r="A9" s="91" t="s">
        <v>70</v>
      </c>
      <c r="B9" s="91" t="s">
        <v>75</v>
      </c>
      <c r="C9" s="91" t="s">
        <v>77</v>
      </c>
    </row>
    <row r="10" spans="1:3" s="50" customFormat="1" ht="15">
      <c r="A10" s="95">
        <f>Sheet2!A14</f>
        <v>0</v>
      </c>
      <c r="B10" s="94">
        <f>Sheet2!G14</f>
        <v>0</v>
      </c>
      <c r="C10" s="96" t="e">
        <f>Sheet2!H14</f>
        <v>#DIV/0!</v>
      </c>
    </row>
    <row r="11" spans="1:3" s="50" customFormat="1" ht="15">
      <c r="A11" s="95">
        <f>Sheet2!A15</f>
        <v>0</v>
      </c>
      <c r="B11" s="94">
        <f>Sheet2!G15</f>
        <v>0</v>
      </c>
      <c r="C11" s="96" t="e">
        <f>Sheet2!H15</f>
        <v>#DIV/0!</v>
      </c>
    </row>
    <row r="12" spans="1:3" s="50" customFormat="1" ht="15">
      <c r="A12" s="95">
        <f>Sheet2!A16</f>
        <v>0</v>
      </c>
      <c r="B12" s="94">
        <f>Sheet2!G16</f>
        <v>0</v>
      </c>
      <c r="C12" s="96" t="e">
        <f>Sheet2!H16</f>
        <v>#DIV/0!</v>
      </c>
    </row>
    <row r="13" spans="1:3" s="50" customFormat="1" ht="15">
      <c r="A13" s="95">
        <f>Sheet2!A17</f>
        <v>0</v>
      </c>
      <c r="B13" s="94">
        <f>Sheet2!G17</f>
        <v>0</v>
      </c>
      <c r="C13" s="96" t="e">
        <f>Sheet2!H17</f>
        <v>#DIV/0!</v>
      </c>
    </row>
    <row r="14" spans="1:3" s="50" customFormat="1" ht="15">
      <c r="A14" s="95">
        <f>Sheet2!A18</f>
        <v>0</v>
      </c>
      <c r="B14" s="94">
        <f>Sheet2!G18</f>
        <v>0</v>
      </c>
      <c r="C14" s="96" t="e">
        <f>Sheet2!H18</f>
        <v>#DIV/0!</v>
      </c>
    </row>
    <row r="15" spans="1:3" s="50" customFormat="1" ht="15">
      <c r="A15" s="95">
        <f>Sheet2!A19</f>
        <v>0</v>
      </c>
      <c r="B15" s="94">
        <f>Sheet2!G19</f>
        <v>0</v>
      </c>
      <c r="C15" s="96" t="e">
        <f>Sheet2!H19</f>
        <v>#DIV/0!</v>
      </c>
    </row>
    <row r="17" spans="1:5" ht="18.75" thickBot="1">
      <c r="A17" s="90" t="s">
        <v>110</v>
      </c>
      <c r="E17" s="92" t="s">
        <v>111</v>
      </c>
    </row>
    <row r="18" spans="1:7" ht="16.5" thickBot="1">
      <c r="A18" s="91" t="s">
        <v>70</v>
      </c>
      <c r="B18" s="91" t="s">
        <v>91</v>
      </c>
      <c r="C18" s="91" t="s">
        <v>92</v>
      </c>
      <c r="E18" s="91" t="s">
        <v>70</v>
      </c>
      <c r="F18" s="91" t="s">
        <v>91</v>
      </c>
      <c r="G18" s="91" t="s">
        <v>92</v>
      </c>
    </row>
    <row r="19" spans="1:7" s="50" customFormat="1" ht="15">
      <c r="A19" s="93">
        <f>Sheet2!A27</f>
        <v>0</v>
      </c>
      <c r="B19" s="94">
        <f>Sheet2!G27</f>
        <v>0</v>
      </c>
      <c r="C19" s="97">
        <f>Sheet2!H27</f>
        <v>0</v>
      </c>
      <c r="E19" s="93">
        <f>Sheet2!A40</f>
        <v>0</v>
      </c>
      <c r="F19" s="94">
        <f>Sheet2!G40</f>
        <v>0</v>
      </c>
      <c r="G19" s="97">
        <f>Sheet2!H40</f>
        <v>0</v>
      </c>
    </row>
    <row r="20" spans="1:7" s="50" customFormat="1" ht="15">
      <c r="A20" s="93">
        <f>Sheet2!A28</f>
        <v>0</v>
      </c>
      <c r="B20" s="94">
        <f>Sheet2!G28</f>
        <v>0</v>
      </c>
      <c r="C20" s="97">
        <f>Sheet2!H28</f>
        <v>0</v>
      </c>
      <c r="E20" s="93">
        <f>Sheet2!A41</f>
        <v>0</v>
      </c>
      <c r="F20" s="94">
        <f>Sheet2!G41</f>
        <v>0</v>
      </c>
      <c r="G20" s="97">
        <f>Sheet2!H41</f>
        <v>0</v>
      </c>
    </row>
    <row r="21" spans="1:7" s="50" customFormat="1" ht="15">
      <c r="A21" s="93">
        <f>Sheet2!A29</f>
        <v>0</v>
      </c>
      <c r="B21" s="94">
        <f>Sheet2!G29</f>
        <v>0</v>
      </c>
      <c r="C21" s="97">
        <f>Sheet2!H29</f>
        <v>0</v>
      </c>
      <c r="E21" s="93">
        <f>Sheet2!A42</f>
        <v>0</v>
      </c>
      <c r="F21" s="94">
        <f>Sheet2!G42</f>
        <v>0</v>
      </c>
      <c r="G21" s="97">
        <f>Sheet2!H42</f>
        <v>0</v>
      </c>
    </row>
    <row r="22" spans="1:7" s="50" customFormat="1" ht="15">
      <c r="A22" s="93">
        <f>Sheet2!A30</f>
        <v>0</v>
      </c>
      <c r="B22" s="94">
        <f>Sheet2!G30</f>
        <v>0</v>
      </c>
      <c r="C22" s="97">
        <f>Sheet2!H30</f>
        <v>0</v>
      </c>
      <c r="E22" s="93">
        <f>Sheet2!A43</f>
        <v>0</v>
      </c>
      <c r="F22" s="94">
        <f>Sheet2!G43</f>
        <v>0</v>
      </c>
      <c r="G22" s="97">
        <f>Sheet2!H43</f>
        <v>0</v>
      </c>
    </row>
    <row r="23" spans="1:7" s="50" customFormat="1" ht="15">
      <c r="A23" s="93">
        <f>Sheet2!A31</f>
        <v>0</v>
      </c>
      <c r="B23" s="94">
        <f>Sheet2!G31</f>
        <v>0</v>
      </c>
      <c r="C23" s="97">
        <f>Sheet2!H31</f>
        <v>0</v>
      </c>
      <c r="E23" s="93">
        <f>Sheet2!A44</f>
        <v>0</v>
      </c>
      <c r="F23" s="94">
        <f>Sheet2!G44</f>
        <v>0</v>
      </c>
      <c r="G23" s="97">
        <f>Sheet2!H44</f>
        <v>0</v>
      </c>
    </row>
    <row r="24" spans="1:7" s="50" customFormat="1" ht="15">
      <c r="A24" s="93">
        <f>Sheet2!A32</f>
        <v>0</v>
      </c>
      <c r="B24" s="94">
        <f>Sheet2!G32</f>
        <v>0</v>
      </c>
      <c r="C24" s="97">
        <f>Sheet2!H32</f>
        <v>0</v>
      </c>
      <c r="E24" s="93">
        <f>Sheet2!A45</f>
        <v>0</v>
      </c>
      <c r="F24" s="94">
        <f>Sheet2!G45</f>
        <v>0</v>
      </c>
      <c r="G24" s="97">
        <f>Sheet2!H45</f>
        <v>0</v>
      </c>
    </row>
    <row r="26" spans="1:5" ht="18.75" thickBot="1">
      <c r="A26" s="90" t="s">
        <v>112</v>
      </c>
      <c r="E26" s="90" t="s">
        <v>113</v>
      </c>
    </row>
    <row r="27" spans="1:7" ht="16.5" thickBot="1">
      <c r="A27" s="91" t="s">
        <v>70</v>
      </c>
      <c r="B27" s="91" t="s">
        <v>91</v>
      </c>
      <c r="C27" s="91" t="s">
        <v>92</v>
      </c>
      <c r="E27" s="91" t="s">
        <v>70</v>
      </c>
      <c r="F27" s="91" t="s">
        <v>91</v>
      </c>
      <c r="G27" s="91" t="s">
        <v>92</v>
      </c>
    </row>
    <row r="28" spans="1:7" ht="15">
      <c r="A28" s="93">
        <f>Sheet2!A52</f>
        <v>0</v>
      </c>
      <c r="B28" s="94">
        <f>Sheet2!G52</f>
        <v>0</v>
      </c>
      <c r="C28" s="97">
        <f>Sheet2!H52</f>
        <v>0</v>
      </c>
      <c r="E28" s="93">
        <f>Sheet2!A64</f>
        <v>0</v>
      </c>
      <c r="F28" s="94">
        <f>Sheet2!G64</f>
        <v>0</v>
      </c>
      <c r="G28" s="97">
        <f>Sheet2!H64</f>
        <v>0</v>
      </c>
    </row>
    <row r="29" spans="1:7" ht="15">
      <c r="A29" s="93">
        <f>Sheet2!A53</f>
        <v>0</v>
      </c>
      <c r="B29" s="94">
        <f>Sheet2!G53</f>
        <v>0</v>
      </c>
      <c r="C29" s="97">
        <f>Sheet2!H53</f>
        <v>0</v>
      </c>
      <c r="E29" s="93">
        <f>Sheet2!A65</f>
        <v>0</v>
      </c>
      <c r="F29" s="94">
        <f>Sheet2!G65</f>
        <v>0</v>
      </c>
      <c r="G29" s="97">
        <f>Sheet2!H65</f>
        <v>0</v>
      </c>
    </row>
    <row r="30" spans="1:7" ht="15">
      <c r="A30" s="93">
        <f>Sheet2!A54</f>
        <v>0</v>
      </c>
      <c r="B30" s="94">
        <f>Sheet2!G54</f>
        <v>0</v>
      </c>
      <c r="C30" s="97">
        <f>Sheet2!H54</f>
        <v>0</v>
      </c>
      <c r="E30" s="93">
        <f>Sheet2!A66</f>
        <v>0</v>
      </c>
      <c r="F30" s="94">
        <f>Sheet2!G66</f>
        <v>0</v>
      </c>
      <c r="G30" s="97">
        <f>Sheet2!H66</f>
        <v>0</v>
      </c>
    </row>
    <row r="31" spans="1:7" ht="15">
      <c r="A31" s="93">
        <f>Sheet2!A55</f>
        <v>0</v>
      </c>
      <c r="B31" s="94">
        <f>Sheet2!G55</f>
        <v>0</v>
      </c>
      <c r="C31" s="97">
        <f>Sheet2!H55</f>
        <v>0</v>
      </c>
      <c r="E31" s="93">
        <f>Sheet2!A67</f>
        <v>0</v>
      </c>
      <c r="F31" s="94">
        <f>Sheet2!G67</f>
        <v>0</v>
      </c>
      <c r="G31" s="97">
        <f>Sheet2!H67</f>
        <v>0</v>
      </c>
    </row>
    <row r="32" spans="1:7" ht="15">
      <c r="A32" s="93">
        <f>Sheet2!A56</f>
        <v>0</v>
      </c>
      <c r="B32" s="94">
        <f>Sheet2!G56</f>
        <v>0</v>
      </c>
      <c r="C32" s="97">
        <f>Sheet2!H56</f>
        <v>0</v>
      </c>
      <c r="E32" s="93">
        <f>Sheet2!A68</f>
        <v>0</v>
      </c>
      <c r="F32" s="94">
        <f>Sheet2!G68</f>
        <v>0</v>
      </c>
      <c r="G32" s="97">
        <f>Sheet2!H68</f>
        <v>0</v>
      </c>
    </row>
    <row r="33" spans="1:7" ht="15">
      <c r="A33" s="93">
        <f>Sheet2!A57</f>
        <v>0</v>
      </c>
      <c r="B33" s="94">
        <f>Sheet2!G57</f>
        <v>0</v>
      </c>
      <c r="C33" s="97">
        <f>Sheet2!H57</f>
        <v>0</v>
      </c>
      <c r="E33" s="93">
        <f>Sheet2!A69</f>
        <v>0</v>
      </c>
      <c r="F33" s="94">
        <f>Sheet2!G69</f>
        <v>0</v>
      </c>
      <c r="G33" s="97">
        <f>Sheet2!H69</f>
        <v>0</v>
      </c>
    </row>
  </sheetData>
  <sheetProtection/>
  <mergeCells count="5">
    <mergeCell ref="B1:C1"/>
    <mergeCell ref="B3:C3"/>
    <mergeCell ref="B4:C4"/>
    <mergeCell ref="B5:C5"/>
    <mergeCell ref="B2:F2"/>
  </mergeCells>
  <conditionalFormatting sqref="C10:C12 B10:B15">
    <cfRule type="cellIs" priority="1" dxfId="0" operator="lessThanOrEqual" stopIfTrue="1">
      <formula>0</formula>
    </cfRule>
  </conditionalFormatting>
  <conditionalFormatting sqref="C13:C15 A19:A24 C19:C24 E19:E24 G19:G24 A28:A33 C28:C33 E28:E33 G28:G33 A10:A15">
    <cfRule type="cellIs" priority="2" dxfId="0" operator="lessThanOrEqual" stopIfTrue="1">
      <formula>0</formula>
    </cfRule>
  </conditionalFormatting>
  <conditionalFormatting sqref="B2:F2">
    <cfRule type="cellIs" priority="3" dxfId="0" operator="equal" stopIfTrue="1">
      <formula>0</formula>
    </cfRule>
  </conditionalFormatting>
  <printOptions/>
  <pageMargins left="0.75" right="0.75" top="1" bottom="1" header="0.5" footer="0.5"/>
  <pageSetup fitToHeight="1" fitToWidth="1"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Southface Energy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Newey</dc:creator>
  <cp:keywords/>
  <dc:description/>
  <cp:lastModifiedBy>Sean Shanley</cp:lastModifiedBy>
  <cp:lastPrinted>2007-09-13T18:50:03Z</cp:lastPrinted>
  <dcterms:created xsi:type="dcterms:W3CDTF">2000-02-22T13:29:49Z</dcterms:created>
  <dcterms:modified xsi:type="dcterms:W3CDTF">2009-06-11T13:04:19Z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